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0740" windowHeight="5310" tabRatio="857" activeTab="0"/>
  </bookViews>
  <sheets>
    <sheet name="Page 1" sheetId="1" r:id="rId1"/>
    <sheet name="FFA Participation 2" sheetId="2" r:id="rId2"/>
    <sheet name="Project Story 3" sheetId="3" r:id="rId3"/>
    <sheet name="Ag Skills 4" sheetId="4" r:id="rId4"/>
    <sheet name="Inventory 5" sheetId="5" r:id="rId5"/>
    <sheet name="Inventory 6" sheetId="6" r:id="rId6"/>
    <sheet name="Entre-SAE 7" sheetId="7" r:id="rId7"/>
    <sheet name="Placement-SAE 8" sheetId="8" r:id="rId8"/>
    <sheet name="Other Income 9" sheetId="9" r:id="rId9"/>
    <sheet name="Net Worth 10" sheetId="10" r:id="rId10"/>
    <sheet name="Checklist 11" sheetId="11" r:id="rId11"/>
    <sheet name="Additional Star Info. 12" sheetId="12" r:id="rId12"/>
  </sheets>
  <definedNames>
    <definedName name="_xlnm.Print_Area" localSheetId="11">'Additional Star Info. 12'!$A$1:$H$53</definedName>
    <definedName name="_xlnm.Print_Area" localSheetId="10">'Checklist 11'!$A$1:$D$44</definedName>
    <definedName name="_xlnm.Print_Area" localSheetId="1">'FFA Participation 2'!$A$1:$H$50</definedName>
    <definedName name="_xlnm.Print_Area" localSheetId="9">'Net Worth 10'!$A$1:$F$50</definedName>
    <definedName name="_xlnm.Print_Area" localSheetId="2">'Project Story 3'!$A$1:$H$19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State of Iowa</author>
  </authors>
  <commentList>
    <comment ref="M2" authorId="0">
      <text>
        <r>
          <rPr>
            <b/>
            <sz val="12"/>
            <color indexed="12"/>
            <rFont val="Tahoma"/>
            <family val="2"/>
          </rPr>
          <t xml:space="preserve">Auto Check: 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"OK"</t>
        </r>
        <r>
          <rPr>
            <sz val="12"/>
            <rFont val="Tahoma"/>
            <family val="2"/>
          </rPr>
          <t xml:space="preserve"> means you have entered data in the cell. It </t>
        </r>
        <r>
          <rPr>
            <u val="single"/>
            <sz val="12"/>
            <color indexed="12"/>
            <rFont val="Tahoma"/>
            <family val="2"/>
          </rPr>
          <t>does not assure</t>
        </r>
        <r>
          <rPr>
            <sz val="12"/>
            <rFont val="Tahoma"/>
            <family val="2"/>
          </rPr>
          <t xml:space="preserve"> that the data is correct.
</t>
        </r>
        <r>
          <rPr>
            <b/>
            <sz val="12"/>
            <color indexed="10"/>
            <rFont val="Tahoma"/>
            <family val="2"/>
          </rPr>
          <t>"Does Not Qualify"</t>
        </r>
        <r>
          <rPr>
            <sz val="12"/>
            <rFont val="Tahoma"/>
            <family val="2"/>
          </rPr>
          <t xml:space="preserve"> means the cell is blank </t>
        </r>
        <r>
          <rPr>
            <u val="single"/>
            <sz val="12"/>
            <rFont val="Tahoma"/>
            <family val="2"/>
          </rPr>
          <t>or</t>
        </r>
        <r>
          <rPr>
            <sz val="12"/>
            <rFont val="Tahoma"/>
            <family val="2"/>
          </rPr>
          <t xml:space="preserve"> is not in
the correct form </t>
        </r>
        <r>
          <rPr>
            <u val="single"/>
            <sz val="12"/>
            <rFont val="Tahoma"/>
            <family val="2"/>
          </rPr>
          <t>or</t>
        </r>
        <r>
          <rPr>
            <sz val="12"/>
            <rFont val="Tahoma"/>
            <family val="2"/>
          </rPr>
          <t xml:space="preserve"> the </t>
        </r>
        <r>
          <rPr>
            <u val="single"/>
            <sz val="12"/>
            <rFont val="Tahoma"/>
            <family val="2"/>
          </rPr>
          <t>value</t>
        </r>
        <r>
          <rPr>
            <sz val="12"/>
            <rFont val="Tahoma"/>
            <family val="2"/>
          </rPr>
          <t xml:space="preserve"> does not qualify.
</t>
        </r>
        <r>
          <rPr>
            <b/>
            <sz val="12"/>
            <color indexed="10"/>
            <rFont val="Tahoma"/>
            <family val="2"/>
          </rPr>
          <t>"Qualifies"</t>
        </r>
        <r>
          <rPr>
            <sz val="12"/>
            <rFont val="Tahoma"/>
            <family val="2"/>
          </rPr>
          <t xml:space="preserve"> means the </t>
        </r>
        <r>
          <rPr>
            <u val="single"/>
            <sz val="12"/>
            <rFont val="Tahoma"/>
            <family val="2"/>
          </rPr>
          <t>value</t>
        </r>
        <r>
          <rPr>
            <sz val="12"/>
            <rFont val="Tahoma"/>
            <family val="2"/>
          </rPr>
          <t xml:space="preserve"> meets the required minimum.
</t>
        </r>
        <r>
          <rPr>
            <b/>
            <sz val="12"/>
            <color indexed="10"/>
            <rFont val="Tahoma"/>
            <family val="2"/>
          </rPr>
          <t/>
        </r>
      </text>
    </comment>
    <comment ref="H3" authorId="0">
      <text>
        <r>
          <rPr>
            <sz val="12"/>
            <rFont val="Tahoma"/>
            <family val="2"/>
          </rPr>
          <t xml:space="preserve">Enter information in all </t>
        </r>
        <r>
          <rPr>
            <b/>
            <sz val="12"/>
            <color indexed="10"/>
            <rFont val="Tahoma"/>
            <family val="2"/>
          </rPr>
          <t>yellow cells</t>
        </r>
        <r>
          <rPr>
            <sz val="12"/>
            <rFont val="Tahoma"/>
            <family val="2"/>
          </rPr>
          <t>.  Do not enter data in the green "Auto Check" cells to the right side of the page.</t>
        </r>
      </text>
    </comment>
    <comment ref="H13" authorId="0">
      <text>
        <r>
          <rPr>
            <u val="single"/>
            <sz val="12"/>
            <rFont val="Tahoma"/>
            <family val="2"/>
          </rPr>
          <t>For Example:</t>
        </r>
        <r>
          <rPr>
            <sz val="12"/>
            <rFont val="Tahoma"/>
            <family val="2"/>
          </rPr>
          <t xml:space="preserve"> If your first SAE record book began on 9-1-99 and ended on 12-31-00, then enter "</t>
        </r>
        <r>
          <rPr>
            <b/>
            <sz val="12"/>
            <color indexed="12"/>
            <rFont val="Tahoma"/>
            <family val="2"/>
          </rPr>
          <t>2000</t>
        </r>
        <r>
          <rPr>
            <sz val="12"/>
            <rFont val="Tahoma"/>
            <family val="2"/>
          </rPr>
          <t>" here.</t>
        </r>
        <r>
          <rPr>
            <sz val="8"/>
            <rFont val="Tahoma"/>
            <family val="0"/>
          </rPr>
          <t xml:space="preserve">
</t>
        </r>
      </text>
    </comment>
    <comment ref="F46" authorId="0">
      <text>
        <r>
          <rPr>
            <sz val="12"/>
            <rFont val="Tahoma"/>
            <family val="2"/>
          </rPr>
          <t>Star in Agribusiness:  Candidate has a strong agribusiness ownership SAE.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sz val="12"/>
            <rFont val="Tahoma"/>
            <family val="2"/>
          </rPr>
          <t>Star in Agriscience: Candidate's SAE is research related or includes a high degree of technical or scientific information.</t>
        </r>
        <r>
          <rPr>
            <sz val="8"/>
            <rFont val="Tahoma"/>
            <family val="0"/>
          </rPr>
          <t xml:space="preserve">
</t>
        </r>
      </text>
    </comment>
    <comment ref="F48" authorId="0">
      <text>
        <r>
          <rPr>
            <sz val="12"/>
            <rFont val="Tahoma"/>
            <family val="2"/>
          </rPr>
          <t>Star in Placement: Candidate's SAE includes employment (paid or unpaid) for an agribusiness or producer.</t>
        </r>
      </text>
    </comment>
    <comment ref="F49" authorId="0">
      <text>
        <r>
          <rPr>
            <sz val="12"/>
            <rFont val="Tahoma"/>
            <family val="2"/>
          </rPr>
          <t>Star in Production: Candidate's SAE is strong in production agriculture: crops, livestock, etc.</t>
        </r>
        <r>
          <rPr>
            <sz val="8"/>
            <rFont val="Tahoma"/>
            <family val="0"/>
          </rPr>
          <t xml:space="preserve">
</t>
        </r>
      </text>
    </comment>
    <comment ref="H23" authorId="1">
      <text>
        <r>
          <rPr>
            <b/>
            <sz val="12"/>
            <color indexed="12"/>
            <rFont val="Tahoma"/>
            <family val="2"/>
          </rPr>
          <t xml:space="preserve">Enter the "Year Equivalent": </t>
        </r>
        <r>
          <rPr>
            <sz val="12"/>
            <rFont val="Tahoma"/>
            <family val="2"/>
          </rPr>
          <t xml:space="preserve"> For example 5 "traditional" semsters would equal 2.5 years. </t>
        </r>
        <r>
          <rPr>
            <sz val="8"/>
            <rFont val="Tahoma"/>
            <family val="0"/>
          </rPr>
          <t xml:space="preserve">
</t>
        </r>
      </text>
    </comment>
    <comment ref="H15" authorId="1">
      <text>
        <r>
          <rPr>
            <sz val="12"/>
            <rFont val="Tahoma"/>
            <family val="2"/>
          </rPr>
          <t xml:space="preserve">Enter the </t>
        </r>
        <r>
          <rPr>
            <b/>
            <u val="single"/>
            <sz val="12"/>
            <rFont val="Tahoma"/>
            <family val="2"/>
          </rPr>
          <t>four</t>
        </r>
        <r>
          <rPr>
            <sz val="12"/>
            <rFont val="Tahoma"/>
            <family val="2"/>
          </rPr>
          <t xml:space="preserve"> digit number </t>
        </r>
        <r>
          <rPr>
            <u val="single"/>
            <sz val="12"/>
            <rFont val="Tahoma"/>
            <family val="2"/>
          </rPr>
          <t>only</t>
        </r>
        <r>
          <rPr>
            <sz val="12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H26" authorId="1">
      <text>
        <r>
          <rPr>
            <b/>
            <sz val="12"/>
            <rFont val="Tahoma"/>
            <family val="2"/>
          </rPr>
          <t>To qualify for the degree you must have given a 5 minute presentation.
To complete this section enter the presentation 
title or brief description of your 5 minute presentation.  Abbreviate as necessary.</t>
        </r>
        <r>
          <rPr>
            <b/>
            <sz val="8"/>
            <rFont val="Tahoma"/>
            <family val="0"/>
          </rPr>
          <t xml:space="preserve">
</t>
        </r>
      </text>
    </comment>
    <comment ref="H31" authorId="1">
      <text>
        <r>
          <rPr>
            <b/>
            <sz val="12"/>
            <rFont val="Tahoma"/>
            <family val="2"/>
          </rPr>
          <t xml:space="preserve">By signing this statement you are verifying that the candidate has met </t>
        </r>
        <r>
          <rPr>
            <b/>
            <u val="single"/>
            <sz val="12"/>
            <color indexed="12"/>
            <rFont val="Tahoma"/>
            <family val="2"/>
          </rPr>
          <t>all</t>
        </r>
        <r>
          <rPr>
            <b/>
            <sz val="12"/>
            <rFont val="Tahoma"/>
            <family val="2"/>
          </rPr>
          <t xml:space="preserve"> qualifications listed in the above statement, and verifying the validity of all information in this application.  </t>
        </r>
        <r>
          <rPr>
            <b/>
            <sz val="12"/>
            <color indexed="12"/>
            <rFont val="Tahoma"/>
            <family val="2"/>
          </rPr>
          <t>Please read the statement carefully.</t>
        </r>
        <r>
          <rPr>
            <sz val="8"/>
            <rFont val="Tahoma"/>
            <family val="0"/>
          </rPr>
          <t xml:space="preserve">
</t>
        </r>
      </text>
    </comment>
    <comment ref="H4" authorId="1">
      <text>
        <r>
          <rPr>
            <b/>
            <sz val="12"/>
            <rFont val="Tahoma"/>
            <family val="2"/>
          </rPr>
          <t>Four Digit Number Only!  ie. 2002</t>
        </r>
        <r>
          <rPr>
            <sz val="8"/>
            <rFont val="Tahoma"/>
            <family val="0"/>
          </rPr>
          <t xml:space="preserve">
</t>
        </r>
      </text>
    </comment>
    <comment ref="H5" authorId="1">
      <text>
        <r>
          <rPr>
            <b/>
            <sz val="12"/>
            <rFont val="Tahoma"/>
            <family val="2"/>
          </rPr>
          <t xml:space="preserve">This number should have been pre-printed on the chapter's most recent </t>
        </r>
        <r>
          <rPr>
            <b/>
            <u val="single"/>
            <sz val="12"/>
            <rFont val="Tahoma"/>
            <family val="2"/>
          </rPr>
          <t>membership roster</t>
        </r>
        <r>
          <rPr>
            <b/>
            <sz val="12"/>
            <rFont val="Tahoma"/>
            <family val="2"/>
          </rPr>
          <t>.</t>
        </r>
        <r>
          <rPr>
            <sz val="12"/>
            <rFont val="Tahoma"/>
            <family val="2"/>
          </rPr>
          <t xml:space="preserve">
Please </t>
        </r>
        <r>
          <rPr>
            <sz val="12"/>
            <color indexed="12"/>
            <rFont val="Tahoma"/>
            <family val="2"/>
          </rPr>
          <t xml:space="preserve">do </t>
        </r>
        <r>
          <rPr>
            <u val="single"/>
            <sz val="12"/>
            <color indexed="12"/>
            <rFont val="Tahoma"/>
            <family val="2"/>
          </rPr>
          <t>not</t>
        </r>
        <r>
          <rPr>
            <sz val="12"/>
            <color indexed="12"/>
            <rFont val="Tahoma"/>
            <family val="2"/>
          </rPr>
          <t xml:space="preserve"> call the DE</t>
        </r>
        <r>
          <rPr>
            <sz val="12"/>
            <rFont val="Tahoma"/>
            <family val="2"/>
          </rPr>
          <t xml:space="preserve"> for this number.  Look on your roster first!
This number is </t>
        </r>
        <r>
          <rPr>
            <u val="single"/>
            <sz val="12"/>
            <rFont val="Tahoma"/>
            <family val="2"/>
          </rPr>
          <t>required</t>
        </r>
        <r>
          <rPr>
            <sz val="12"/>
            <rFont val="Tahoma"/>
            <family val="2"/>
          </rPr>
          <t xml:space="preserve"> to allow us to verify your membership in our database.</t>
        </r>
      </text>
    </comment>
    <comment ref="H25" authorId="1">
      <text>
        <r>
          <rPr>
            <b/>
            <sz val="12"/>
            <color indexed="10"/>
            <rFont val="Tahoma"/>
            <family val="2"/>
          </rPr>
          <t xml:space="preserve">YES  </t>
        </r>
        <r>
          <rPr>
            <u val="single"/>
            <sz val="12"/>
            <color indexed="10"/>
            <rFont val="Tahoma"/>
            <family val="2"/>
          </rPr>
          <t>or</t>
        </r>
        <r>
          <rPr>
            <sz val="12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 NO</t>
        </r>
        <r>
          <rPr>
            <sz val="8"/>
            <rFont val="Tahoma"/>
            <family val="0"/>
          </rPr>
          <t xml:space="preserve">
</t>
        </r>
      </text>
    </comment>
    <comment ref="H27" authorId="1">
      <text>
        <r>
          <rPr>
            <b/>
            <sz val="12"/>
            <color indexed="10"/>
            <rFont val="Tahoma"/>
            <family val="2"/>
          </rPr>
          <t xml:space="preserve">YES  </t>
        </r>
        <r>
          <rPr>
            <u val="single"/>
            <sz val="12"/>
            <color indexed="10"/>
            <rFont val="Tahoma"/>
            <family val="2"/>
          </rPr>
          <t>or</t>
        </r>
        <r>
          <rPr>
            <b/>
            <sz val="12"/>
            <color indexed="10"/>
            <rFont val="Tahoma"/>
            <family val="2"/>
          </rPr>
          <t xml:space="preserve">  NO</t>
        </r>
        <r>
          <rPr>
            <sz val="8"/>
            <rFont val="Tahoma"/>
            <family val="0"/>
          </rPr>
          <t xml:space="preserve">
</t>
        </r>
      </text>
    </comment>
    <comment ref="H28" authorId="1">
      <text>
        <r>
          <rPr>
            <b/>
            <sz val="12"/>
            <color indexed="10"/>
            <rFont val="Tahoma"/>
            <family val="2"/>
          </rPr>
          <t xml:space="preserve">YES  </t>
        </r>
        <r>
          <rPr>
            <u val="single"/>
            <sz val="12"/>
            <color indexed="10"/>
            <rFont val="Tahoma"/>
            <family val="2"/>
          </rPr>
          <t>or</t>
        </r>
        <r>
          <rPr>
            <b/>
            <sz val="12"/>
            <color indexed="10"/>
            <rFont val="Tahoma"/>
            <family val="2"/>
          </rPr>
          <t xml:space="preserve">  NO</t>
        </r>
        <r>
          <rPr>
            <sz val="8"/>
            <rFont val="Tahoma"/>
            <family val="0"/>
          </rPr>
          <t xml:space="preserve">
</t>
        </r>
      </text>
    </comment>
    <comment ref="H24" authorId="1">
      <text>
        <r>
          <rPr>
            <b/>
            <u val="single"/>
            <sz val="12"/>
            <color indexed="10"/>
            <rFont val="Tahoma"/>
            <family val="2"/>
          </rPr>
          <t>Enter Hours</t>
        </r>
        <r>
          <rPr>
            <sz val="12"/>
            <color indexed="10"/>
            <rFont val="Tahoma"/>
            <family val="2"/>
          </rPr>
          <t xml:space="preserve"> of Ag Ed courses taken.  For Example: Typically 
1 semester = 90 hours
</t>
        </r>
        <r>
          <rPr>
            <sz val="8"/>
            <rFont val="Tahoma"/>
            <family val="0"/>
          </rPr>
          <t xml:space="preserve">
</t>
        </r>
      </text>
    </comment>
    <comment ref="H7" authorId="1">
      <text>
        <r>
          <rPr>
            <b/>
            <sz val="12"/>
            <rFont val="Tahoma"/>
            <family val="2"/>
          </rPr>
          <t>M= Male
F= Female</t>
        </r>
      </text>
    </comment>
  </commentList>
</comments>
</file>

<file path=xl/comments2.xml><?xml version="1.0" encoding="utf-8"?>
<comments xmlns="http://schemas.openxmlformats.org/spreadsheetml/2006/main">
  <authors>
    <author>State of Iowa</author>
  </authors>
  <commentList>
    <comment ref="F18" authorId="0">
      <text>
        <r>
          <rPr>
            <b/>
            <sz val="12"/>
            <rFont val="Tahoma"/>
            <family val="2"/>
          </rPr>
          <t xml:space="preserve">APPROVED Activities ?
Refer to the Events, Awards, and Activies booklet for a list of approved activities.  
</t>
        </r>
        <r>
          <rPr>
            <b/>
            <sz val="12"/>
            <color indexed="12"/>
            <rFont val="Tahoma"/>
            <family val="2"/>
          </rPr>
          <t>Pages 98-101 or the</t>
        </r>
        <r>
          <rPr>
            <b/>
            <sz val="12"/>
            <color indexed="10"/>
            <rFont val="Tahoma"/>
            <family val="2"/>
          </rPr>
          <t xml:space="preserve"> Iowa Degree Instructions file</t>
        </r>
        <r>
          <rPr>
            <b/>
            <sz val="12"/>
            <color indexed="12"/>
            <rFont val="Tahoma"/>
            <family val="2"/>
          </rPr>
          <t>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State of Iowa</author>
  </authors>
  <commentList>
    <comment ref="E12" authorId="0">
      <text>
        <r>
          <rPr>
            <b/>
            <u val="single"/>
            <sz val="10"/>
            <color indexed="12"/>
            <rFont val="Tahoma"/>
            <family val="2"/>
          </rPr>
          <t>Proficiency Areas: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(E=Entrepreneurship; P=Placement; E/P= Combined area)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Ag. Communications-E/P;   Ag. Mech. Design and Fabrication - E/P;   Ag. Mech. Energy Systems - E/P; Ag. Mech. Repair and Maintenance - E/P;   Ag. Processing - E/P;   Ag. Sales - E;   Ag. Sales - P;   Ag. Services - E/P;   Beef Production - E;   Beef Production - P;   Dairy Production - E
Dairy Production - P;   Diversified Ag. Production - E/P;   Diversified Crop Production - E; 
Diversified Crop Production - P;   Diversified Horticulture - E;   Diversified Horticulture - P; 
Diversified Livestock Production - E;   Diversified Livestock Production - P; 
Emerging Ag. Technology - E/P;  Environmental Science and Natural Resources Management - E/P; Equine Science - E;   Equine Science - P;   Fiber and/or Oil Crop Production - E/P;   Floriculture - E/P; Food Science and Technology - E/P;   Forage Production - E/P;  Forest Management and Products - E/P; Fruit Production - E/P;   Grain Production - E;   Grain Production - P;   
Home and/or Community Development - E/P;   Landscape Management - E/P;  Nursery Operations - E/P; Outdoor Recreation -E/P;   Poultry Production - E/P;   Sheep Production - E/P; 
Small Animal Production and Care - E;   Small Animal Production and Care - P; 
Specialty Animal Production - E;   Specialty Animal Production - P;   Specialty Crop Production - E/P; Swine Production - E;   Swine Production - P;   Turf Grass Management - E;  Turf Grass Management - P; Vegetable Production - E/P;   Wildlife Production and Management - E;   
Wildlife Production and Management - P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State of Iowa</author>
  </authors>
  <commentList>
    <comment ref="F3" authorId="0">
      <text>
        <r>
          <rPr>
            <b/>
            <sz val="12"/>
            <color indexed="12"/>
            <rFont val="Tahoma"/>
            <family val="2"/>
          </rPr>
          <t>Income: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Do </t>
        </r>
        <r>
          <rPr>
            <b/>
            <sz val="12"/>
            <color indexed="10"/>
            <rFont val="Tahoma"/>
            <family val="2"/>
          </rPr>
          <t>not</t>
        </r>
        <r>
          <rPr>
            <sz val="12"/>
            <rFont val="Tahoma"/>
            <family val="2"/>
          </rPr>
          <t xml:space="preserve"> include your Ending Inventory in the Income value.</t>
        </r>
      </text>
    </comment>
    <comment ref="L3" authorId="0">
      <text>
        <r>
          <rPr>
            <b/>
            <sz val="12"/>
            <color indexed="12"/>
            <rFont val="Tahoma"/>
            <family val="2"/>
          </rPr>
          <t>Expenses:</t>
        </r>
        <r>
          <rPr>
            <sz val="12"/>
            <rFont val="Tahoma"/>
            <family val="2"/>
          </rPr>
          <t xml:space="preserve"> Do </t>
        </r>
        <r>
          <rPr>
            <b/>
            <sz val="12"/>
            <color indexed="10"/>
            <rFont val="Tahoma"/>
            <family val="2"/>
          </rPr>
          <t>not</t>
        </r>
        <r>
          <rPr>
            <sz val="12"/>
            <rFont val="Tahoma"/>
            <family val="2"/>
          </rPr>
          <t xml:space="preserve"> include your Beginning Inventory in the Expense value.</t>
        </r>
      </text>
    </comment>
  </commentList>
</comments>
</file>

<file path=xl/sharedStrings.xml><?xml version="1.0" encoding="utf-8"?>
<sst xmlns="http://schemas.openxmlformats.org/spreadsheetml/2006/main" count="856" uniqueCount="464">
  <si>
    <t xml:space="preserve">24. Were your current State and National FFA Dues submitted to the State FFA Treasurer by December 1? </t>
  </si>
  <si>
    <r>
      <t xml:space="preserve">19. </t>
    </r>
    <r>
      <rPr>
        <u val="single"/>
        <sz val="9"/>
        <rFont val="Arial"/>
        <family val="2"/>
      </rPr>
      <t xml:space="preserve">Years </t>
    </r>
    <r>
      <rPr>
        <sz val="9"/>
        <rFont val="Arial"/>
        <family val="2"/>
      </rPr>
      <t xml:space="preserve">of Ag Education Completed in H.S.:               </t>
    </r>
    <r>
      <rPr>
        <sz val="9"/>
        <color indexed="10"/>
        <rFont val="Arial"/>
        <family val="2"/>
      </rPr>
      <t>Yrs.--&gt;</t>
    </r>
  </si>
  <si>
    <r>
      <t xml:space="preserve">20. </t>
    </r>
    <r>
      <rPr>
        <u val="single"/>
        <sz val="9"/>
        <rFont val="Arial"/>
        <family val="2"/>
      </rPr>
      <t>Hours</t>
    </r>
    <r>
      <rPr>
        <sz val="9"/>
        <rFont val="Arial"/>
        <family val="2"/>
      </rPr>
      <t xml:space="preserve"> of Ag Education Completed in H.S.:               </t>
    </r>
    <r>
      <rPr>
        <sz val="9"/>
        <color indexed="10"/>
        <rFont val="Arial"/>
        <family val="2"/>
      </rPr>
      <t>Hrs.--&gt;</t>
    </r>
  </si>
  <si>
    <r>
      <t xml:space="preserve">18. Years of Ag Ed offered (grades 7-12) in the high school you last attended.                               </t>
    </r>
    <r>
      <rPr>
        <sz val="9"/>
        <color indexed="10"/>
        <rFont val="Arial"/>
        <family val="2"/>
      </rPr>
      <t>Year equivalent--&gt;</t>
    </r>
  </si>
  <si>
    <r>
      <t>I certify that</t>
    </r>
    <r>
      <rPr>
        <sz val="10"/>
        <rFont val="Arial"/>
        <family val="2"/>
      </rPr>
      <t xml:space="preserve"> </t>
    </r>
  </si>
  <si>
    <r>
      <t xml:space="preserve">Use this page to write about </t>
    </r>
    <r>
      <rPr>
        <u val="single"/>
        <sz val="10"/>
        <rFont val="Times New Roman"/>
        <family val="1"/>
      </rPr>
      <t>anything</t>
    </r>
    <r>
      <rPr>
        <sz val="10"/>
        <rFont val="Times New Roman"/>
        <family val="1"/>
      </rPr>
      <t xml:space="preserve"> that describes why you should be considered a Star Candidate for this area.</t>
    </r>
  </si>
  <si>
    <t>4. The candidate has been a active FFA member for at least two years (24 months)?</t>
  </si>
  <si>
    <t>5. The candidate's "Maximum Possible Increase in Net Worth" exceeds their "Net Worth".</t>
  </si>
  <si>
    <r>
      <t xml:space="preserve">6. The candidate has met the financial qualifications under at least </t>
    </r>
    <r>
      <rPr>
        <u val="single"/>
        <sz val="10"/>
        <rFont val="Times New Roman"/>
        <family val="1"/>
      </rPr>
      <t>one</t>
    </r>
    <r>
      <rPr>
        <sz val="10"/>
        <rFont val="Times New Roman"/>
        <family val="1"/>
      </rPr>
      <t xml:space="preserve"> of following methods: a) </t>
    </r>
    <r>
      <rPr>
        <u val="single"/>
        <sz val="10"/>
        <rFont val="Times New Roman"/>
        <family val="1"/>
      </rPr>
      <t>$1000 earned</t>
    </r>
    <r>
      <rPr>
        <sz val="10"/>
        <rFont val="Times New Roman"/>
        <family val="1"/>
      </rPr>
      <t xml:space="preserve"> &amp; </t>
    </r>
    <r>
      <rPr>
        <u val="single"/>
        <sz val="10"/>
        <rFont val="Times New Roman"/>
        <family val="1"/>
      </rPr>
      <t>$1000 productively invested</t>
    </r>
    <r>
      <rPr>
        <sz val="10"/>
        <rFont val="Times New Roman"/>
        <family val="1"/>
      </rPr>
      <t xml:space="preserve">; b) Equivalent of at least $1000 unpaid hours; c) </t>
    </r>
    <r>
      <rPr>
        <u val="single"/>
        <sz val="10"/>
        <rFont val="Times New Roman"/>
        <family val="1"/>
      </rPr>
      <t>$1000 earned</t>
    </r>
    <r>
      <rPr>
        <sz val="10"/>
        <rFont val="Times New Roman"/>
        <family val="1"/>
      </rPr>
      <t xml:space="preserve"> &amp; </t>
    </r>
    <r>
      <rPr>
        <u val="single"/>
        <sz val="10"/>
        <rFont val="Times New Roman"/>
        <family val="1"/>
      </rPr>
      <t>$1000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productively invested</t>
    </r>
    <r>
      <rPr>
        <sz val="10"/>
        <rFont val="Times New Roman"/>
        <family val="1"/>
      </rPr>
      <t xml:space="preserve"> as calculated from the </t>
    </r>
    <r>
      <rPr>
        <u val="single"/>
        <sz val="10"/>
        <rFont val="Times New Roman"/>
        <family val="1"/>
      </rPr>
      <t>sum of total productively invested &amp; the value of unpaid hours.</t>
    </r>
  </si>
  <si>
    <r>
      <t>Please be concise.</t>
    </r>
    <r>
      <rPr>
        <sz val="10"/>
        <rFont val="Times New Roman"/>
        <family val="1"/>
      </rPr>
      <t xml:space="preserve">  Your goal should not be to fill the page, but rather to convey as many unique </t>
    </r>
  </si>
  <si>
    <t>(Refer to the score sheet in the instructions file to see how this section will be evaluated.)</t>
  </si>
  <si>
    <t xml:space="preserve">Postmark February 1st !!     </t>
  </si>
  <si>
    <t>as of Dec. 31,</t>
  </si>
  <si>
    <t>as of Sept. 1,</t>
  </si>
  <si>
    <r>
      <t xml:space="preserve">    a. participated in at least </t>
    </r>
    <r>
      <rPr>
        <sz val="10"/>
        <color indexed="12"/>
        <rFont val="Times New Roman"/>
        <family val="1"/>
      </rPr>
      <t>FOUR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different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local</t>
    </r>
    <r>
      <rPr>
        <sz val="10"/>
        <rFont val="Times New Roman"/>
        <family val="1"/>
      </rPr>
      <t xml:space="preserve"> chapter activities</t>
    </r>
  </si>
  <si>
    <r>
      <t xml:space="preserve">    b. participated in at least </t>
    </r>
    <r>
      <rPr>
        <sz val="10"/>
        <color indexed="12"/>
        <rFont val="Times New Roman"/>
        <family val="1"/>
      </rPr>
      <t>FIVE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different</t>
    </r>
    <r>
      <rPr>
        <sz val="10"/>
        <rFont val="Times New Roman"/>
        <family val="1"/>
      </rPr>
      <t xml:space="preserve"> activities </t>
    </r>
    <r>
      <rPr>
        <sz val="10"/>
        <color indexed="12"/>
        <rFont val="Times New Roman"/>
        <family val="1"/>
      </rPr>
      <t>above</t>
    </r>
    <r>
      <rPr>
        <sz val="10"/>
        <rFont val="Times New Roman"/>
        <family val="1"/>
      </rPr>
      <t xml:space="preserve"> the local level</t>
    </r>
  </si>
  <si>
    <r>
      <t xml:space="preserve">    c. held a constitutional office </t>
    </r>
    <r>
      <rPr>
        <u val="single"/>
        <sz val="10"/>
        <rFont val="Times New Roman"/>
        <family val="1"/>
      </rPr>
      <t>or</t>
    </r>
    <r>
      <rPr>
        <sz val="10"/>
        <rFont val="Times New Roman"/>
        <family val="1"/>
      </rPr>
      <t xml:space="preserve"> served as a chairperson </t>
    </r>
    <r>
      <rPr>
        <u val="single"/>
        <sz val="10"/>
        <rFont val="Times New Roman"/>
        <family val="1"/>
      </rPr>
      <t>or</t>
    </r>
    <r>
      <rPr>
        <sz val="10"/>
        <rFont val="Times New Roman"/>
        <family val="1"/>
      </rPr>
      <t xml:space="preserve"> member of a </t>
    </r>
    <r>
      <rPr>
        <sz val="10"/>
        <color indexed="48"/>
        <rFont val="Times New Roman"/>
        <family val="1"/>
      </rPr>
      <t>major committee</t>
    </r>
    <r>
      <rPr>
        <sz val="10"/>
        <rFont val="Times New Roman"/>
        <family val="1"/>
      </rPr>
      <t>.</t>
    </r>
  </si>
  <si>
    <t xml:space="preserve">  1.  Candidate's Name:</t>
  </si>
  <si>
    <t xml:space="preserve">  2.  Enter the current calendar year. </t>
  </si>
  <si>
    <t xml:space="preserve">  3.  Candidate's National Roster Membership Number:</t>
  </si>
  <si>
    <t>22.  To qualify you must have given a 5 minute presentation. Please enter the title of your 5 minute presentation.</t>
  </si>
  <si>
    <r>
      <t>d.  Additional FFA Activities</t>
    </r>
    <r>
      <rPr>
        <sz val="10"/>
        <rFont val="Times New Roman"/>
        <family val="1"/>
      </rPr>
      <t xml:space="preserve">   (Optional: Primarily utilized for Star Candidates.)</t>
    </r>
  </si>
  <si>
    <t>e.  School and Community Participation Outside of FFA</t>
  </si>
  <si>
    <r>
      <t xml:space="preserve">(Applicants </t>
    </r>
    <r>
      <rPr>
        <u val="single"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applying for consideration as a star finalist </t>
    </r>
    <r>
      <rPr>
        <u val="single"/>
        <sz val="10"/>
        <rFont val="Times New Roman"/>
        <family val="1"/>
      </rPr>
      <t>do not need to attach</t>
    </r>
    <r>
      <rPr>
        <sz val="10"/>
        <rFont val="Times New Roman"/>
        <family val="1"/>
      </rPr>
      <t xml:space="preserve"> this page.)</t>
    </r>
  </si>
  <si>
    <r>
      <t>Note:</t>
    </r>
    <r>
      <rPr>
        <i/>
        <sz val="9"/>
        <rFont val="Times New Roman"/>
        <family val="1"/>
      </rPr>
      <t xml:space="preserve">  If selected as a Star Finalist you will be notified to submit a project story and six photos.</t>
    </r>
  </si>
  <si>
    <t>Agricultural Skills Learned: List 3 Agricultural Skills for each practice or program.</t>
  </si>
  <si>
    <t>B.  Total Non-Earned Income</t>
  </si>
  <si>
    <r>
      <t>B.</t>
    </r>
    <r>
      <rPr>
        <sz val="10"/>
        <rFont val="Times New Roman"/>
        <family val="1"/>
      </rPr>
      <t xml:space="preserve"> Explain how your specific SAE(s) is an integral part the of agricultural economy. Tell us how the </t>
    </r>
    <r>
      <rPr>
        <u val="single"/>
        <sz val="10"/>
        <rFont val="Times New Roman"/>
        <family val="1"/>
      </rPr>
      <t>skills listed on page 4</t>
    </r>
    <r>
      <rPr>
        <sz val="10"/>
        <rFont val="Times New Roman"/>
        <family val="1"/>
      </rPr>
      <t xml:space="preserve"> are important to providing our economy with food, fiber and natural resources.    (Note: This explanation is </t>
    </r>
    <r>
      <rPr>
        <u val="single"/>
        <sz val="10"/>
        <color indexed="12"/>
        <rFont val="Times New Roman"/>
        <family val="1"/>
      </rPr>
      <t>especially</t>
    </r>
    <r>
      <rPr>
        <sz val="10"/>
        <rFont val="Times New Roman"/>
        <family val="1"/>
      </rPr>
      <t xml:space="preserve"> important for "non-tradtional" types of SAEs which may be less likely to show a direct connection to agriculture. ie: grocery store employee )</t>
    </r>
  </si>
  <si>
    <t xml:space="preserve"> Planned SAE Programs</t>
  </si>
  <si>
    <t>Complete the entire page.</t>
  </si>
  <si>
    <r>
      <t xml:space="preserve">  **Star Candidates </t>
    </r>
    <r>
      <rPr>
        <b/>
        <u val="single"/>
        <sz val="10"/>
        <color indexed="10"/>
        <rFont val="Arial"/>
        <family val="2"/>
      </rPr>
      <t>must</t>
    </r>
    <r>
      <rPr>
        <b/>
        <sz val="10"/>
        <color indexed="10"/>
        <rFont val="Arial"/>
        <family val="2"/>
      </rPr>
      <t xml:space="preserve"> also </t>
    </r>
    <r>
      <rPr>
        <b/>
        <u val="single"/>
        <sz val="10"/>
        <color indexed="10"/>
        <rFont val="Arial"/>
        <family val="2"/>
      </rPr>
      <t>complete and attach page 12.</t>
    </r>
  </si>
  <si>
    <r>
      <t xml:space="preserve">I hereby verify that the information within this application is </t>
    </r>
    <r>
      <rPr>
        <b/>
        <u val="single"/>
        <sz val="10"/>
        <rFont val="Arial"/>
        <family val="2"/>
      </rPr>
      <t>true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complete</t>
    </r>
    <r>
      <rPr>
        <b/>
        <sz val="10"/>
        <rFont val="Arial"/>
        <family val="2"/>
      </rPr>
      <t xml:space="preserve">, and </t>
    </r>
    <r>
      <rPr>
        <b/>
        <u val="single"/>
        <sz val="10"/>
        <rFont val="Arial"/>
        <family val="2"/>
      </rPr>
      <t>accurate</t>
    </r>
    <r>
      <rPr>
        <b/>
        <sz val="10"/>
        <rFont val="Arial"/>
        <family val="2"/>
      </rPr>
      <t xml:space="preserve">. I also certify that the candidate has: 1) properly demonstrated </t>
    </r>
    <r>
      <rPr>
        <b/>
        <u val="single"/>
        <sz val="10"/>
        <rFont val="Arial"/>
        <family val="2"/>
      </rPr>
      <t>10 parliamentary procedure abilities;</t>
    </r>
    <r>
      <rPr>
        <b/>
        <sz val="10"/>
        <rFont val="Arial"/>
        <family val="2"/>
      </rPr>
      <t xml:space="preserve"> 2) served as a </t>
    </r>
    <r>
      <rPr>
        <b/>
        <u val="single"/>
        <sz val="10"/>
        <rFont val="Arial"/>
        <family val="2"/>
      </rPr>
      <t xml:space="preserve">chapter officer </t>
    </r>
    <r>
      <rPr>
        <b/>
        <sz val="10"/>
        <rFont val="Arial"/>
        <family val="2"/>
      </rPr>
      <t xml:space="preserve">or as a </t>
    </r>
    <r>
      <rPr>
        <b/>
        <u val="single"/>
        <sz val="10"/>
        <rFont val="Arial"/>
        <family val="2"/>
      </rPr>
      <t>member of a major committee</t>
    </r>
    <r>
      <rPr>
        <b/>
        <sz val="10"/>
        <rFont val="Arial"/>
        <family val="2"/>
      </rPr>
      <t>; 3) the</t>
    </r>
    <r>
      <rPr>
        <b/>
        <u val="single"/>
        <sz val="10"/>
        <rFont val="Arial"/>
        <family val="2"/>
      </rPr>
      <t xml:space="preserve"> ability to lead a 30 minute group discussion;</t>
    </r>
    <r>
      <rPr>
        <b/>
        <sz val="10"/>
        <rFont val="Arial"/>
        <family val="2"/>
      </rPr>
      <t xml:space="preserve"> and 4) an </t>
    </r>
    <r>
      <rPr>
        <b/>
        <u val="single"/>
        <sz val="10"/>
        <rFont val="Arial"/>
        <family val="2"/>
      </rPr>
      <t>SAE</t>
    </r>
    <r>
      <rPr>
        <b/>
        <sz val="10"/>
        <rFont val="Arial"/>
        <family val="2"/>
      </rPr>
      <t xml:space="preserve"> planned or in operation for the </t>
    </r>
    <r>
      <rPr>
        <b/>
        <u val="single"/>
        <sz val="10"/>
        <rFont val="Arial"/>
        <family val="2"/>
      </rPr>
      <t>current</t>
    </r>
    <r>
      <rPr>
        <b/>
        <sz val="10"/>
        <rFont val="Arial"/>
        <family val="2"/>
      </rPr>
      <t xml:space="preserve"> calendar year; 5) participated in the planning and completion of the chapter </t>
    </r>
    <r>
      <rPr>
        <b/>
        <u val="single"/>
        <sz val="10"/>
        <rFont val="Arial"/>
        <family val="2"/>
      </rPr>
      <t>program of activities</t>
    </r>
    <r>
      <rPr>
        <b/>
        <sz val="10"/>
        <rFont val="Arial"/>
        <family val="2"/>
      </rPr>
      <t>.</t>
    </r>
  </si>
  <si>
    <t xml:space="preserve">  8. Name(s) of Parents/Guardians</t>
  </si>
  <si>
    <t xml:space="preserve">List FFA activities at the local, sub-district, district, state, and national level that provided leadership, citizenship, and cooperative experiences.  To qualify for the Iowa FFA degree the candidate must have:    </t>
  </si>
  <si>
    <r>
      <t xml:space="preserve">**List an activity only once. </t>
    </r>
    <r>
      <rPr>
        <sz val="10"/>
        <color indexed="10"/>
        <rFont val="Times New Roman"/>
        <family val="1"/>
      </rPr>
      <t xml:space="preserve"> (For example: List State Livestock Judging once even though you may have competed multiple years.)</t>
    </r>
  </si>
  <si>
    <r>
      <t>a.  List Different Four Local Activities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(Required)</t>
    </r>
  </si>
  <si>
    <r>
      <t xml:space="preserve">b.  List 5 Different "APPROVED" Activities </t>
    </r>
    <r>
      <rPr>
        <b/>
        <u val="single"/>
        <sz val="10"/>
        <rFont val="Times New Roman"/>
        <family val="1"/>
      </rPr>
      <t>Above</t>
    </r>
    <r>
      <rPr>
        <b/>
        <sz val="10"/>
        <rFont val="Times New Roman"/>
        <family val="1"/>
      </rPr>
      <t xml:space="preserve"> the Chapter Level (Required - check state list)</t>
    </r>
  </si>
  <si>
    <t>c.  Offices and Major Committees   (One Office or Major Committee required)</t>
  </si>
  <si>
    <r>
      <t>A.</t>
    </r>
    <r>
      <rPr>
        <sz val="10"/>
        <rFont val="Times New Roman"/>
        <family val="1"/>
      </rPr>
      <t xml:space="preserve"> How did you get started in your SAE project?  (For Example: Please specify if livestock, feed, seed, etc. were purchased or received in exchange for labor.)</t>
    </r>
  </si>
  <si>
    <r>
      <t>For Example:</t>
    </r>
    <r>
      <rPr>
        <sz val="10"/>
        <rFont val="Times New Roman"/>
        <family val="1"/>
      </rPr>
      <t xml:space="preserve"> feed efficiency ratio; return per $100 invested; bushels per acre; etc. </t>
    </r>
  </si>
  <si>
    <t xml:space="preserve">23. Have you been an active, dues paying FFA member for at least two years?        </t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</si>
  <si>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Livestock and crops </t>
    </r>
    <r>
      <rPr>
        <u val="single"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SAE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</si>
  <si>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Other Non-SAE Assets (specify)</t>
    </r>
  </si>
  <si>
    <t>I certify that</t>
  </si>
  <si>
    <t>List in this section activities NOT sponsored by the FFA. (sports, 4-H, etc.)</t>
  </si>
  <si>
    <t>p.4</t>
  </si>
  <si>
    <t>Star Candidate- p. 12</t>
  </si>
  <si>
    <t>30.  Total Value of Unpaid Hours  *  (Unpaid hours must be documented in record book(s) to qualify.)</t>
  </si>
  <si>
    <r>
      <t xml:space="preserve">a.  Does this application qualify under: $1000 earned </t>
    </r>
    <r>
      <rPr>
        <b/>
        <i/>
        <u val="single"/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$1000 productively invested?</t>
    </r>
  </si>
  <si>
    <t>b.  Does this application qualify under Unpaid Hours?</t>
  </si>
  <si>
    <r>
      <t xml:space="preserve">** </t>
    </r>
    <r>
      <rPr>
        <b/>
        <u val="single"/>
        <sz val="10"/>
        <color indexed="12"/>
        <rFont val="Times New Roman"/>
        <family val="1"/>
      </rPr>
      <t>One</t>
    </r>
    <r>
      <rPr>
        <b/>
        <sz val="10"/>
        <color indexed="12"/>
        <rFont val="Times New Roman"/>
        <family val="1"/>
      </rPr>
      <t xml:space="preserve"> of the three methods below must say "Qualifies".</t>
    </r>
  </si>
  <si>
    <t>List all non-earned income including gifts, prizes, and inheritance.</t>
  </si>
  <si>
    <t>2. Has completed a minimum of 2 years of instruction in agricultural education courses.</t>
  </si>
  <si>
    <t>3. Has completed a minimum of 360 hours of instruction in agricultural education courses.</t>
  </si>
  <si>
    <r>
      <t xml:space="preserve">National </t>
    </r>
    <r>
      <rPr>
        <b/>
        <sz val="10"/>
        <color indexed="10"/>
        <rFont val="Times New Roman"/>
        <family val="1"/>
      </rPr>
      <t>(year)</t>
    </r>
  </si>
  <si>
    <r>
      <t>State</t>
    </r>
    <r>
      <rPr>
        <b/>
        <sz val="10"/>
        <color indexed="10"/>
        <rFont val="Times New Roman"/>
        <family val="1"/>
      </rPr>
      <t xml:space="preserve"> (year)</t>
    </r>
  </si>
  <si>
    <r>
      <t xml:space="preserve">District </t>
    </r>
    <r>
      <rPr>
        <b/>
        <sz val="10"/>
        <color indexed="10"/>
        <rFont val="Times New Roman"/>
        <family val="1"/>
      </rPr>
      <t>(year)</t>
    </r>
  </si>
  <si>
    <r>
      <t>Sub-Dist.</t>
    </r>
    <r>
      <rPr>
        <b/>
        <sz val="10"/>
        <color indexed="10"/>
        <rFont val="Times New Roman"/>
        <family val="1"/>
      </rPr>
      <t xml:space="preserve"> (year)</t>
    </r>
  </si>
  <si>
    <r>
      <t xml:space="preserve">c.  Does this application qualify under a combination?                                                                      ($ Earned </t>
    </r>
    <r>
      <rPr>
        <b/>
        <i/>
        <u val="single"/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Productively Invested + $ Value of Unpaid Hours)</t>
    </r>
  </si>
  <si>
    <r>
      <t xml:space="preserve">Signatures: </t>
    </r>
    <r>
      <rPr>
        <sz val="10"/>
        <rFont val="Arial"/>
        <family val="2"/>
      </rPr>
      <t>Chapter President:________________________  Chapter Secretary: ________________________</t>
    </r>
  </si>
  <si>
    <r>
      <t>Signature:</t>
    </r>
    <r>
      <rPr>
        <sz val="10"/>
        <rFont val="Arial"/>
        <family val="2"/>
      </rPr>
      <t xml:space="preserve"> Superintendent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H.S. Principal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Guidance Counselor:_________________________</t>
    </r>
  </si>
  <si>
    <r>
      <t>FOUR</t>
    </r>
    <r>
      <rPr>
        <b/>
        <sz val="10"/>
        <rFont val="Times New Roman"/>
        <family val="1"/>
      </rPr>
      <t xml:space="preserve"> Chapter Activities</t>
    </r>
  </si>
  <si>
    <r>
      <t>C.</t>
    </r>
    <r>
      <rPr>
        <sz val="10"/>
        <rFont val="Times New Roman"/>
        <family val="1"/>
      </rPr>
      <t xml:space="preserve"> Briefly list your </t>
    </r>
    <r>
      <rPr>
        <u val="single"/>
        <sz val="10"/>
        <rFont val="Times New Roman"/>
        <family val="1"/>
      </rPr>
      <t>"Planned"</t>
    </r>
    <r>
      <rPr>
        <sz val="10"/>
        <rFont val="Times New Roman"/>
        <family val="1"/>
      </rPr>
      <t xml:space="preserve"> SAE program(s) for the </t>
    </r>
    <r>
      <rPr>
        <b/>
        <u val="single"/>
        <sz val="10"/>
        <rFont val="Times New Roman"/>
        <family val="1"/>
      </rPr>
      <t>current</t>
    </r>
    <r>
      <rPr>
        <sz val="10"/>
        <rFont val="Times New Roman"/>
        <family val="1"/>
      </rPr>
      <t xml:space="preserve"> calendar year.  (List project name and scope only.)</t>
    </r>
  </si>
  <si>
    <r>
      <t>D.</t>
    </r>
    <r>
      <rPr>
        <sz val="10"/>
        <rFont val="Times New Roman"/>
        <family val="1"/>
      </rPr>
      <t xml:space="preserve"> If you were to classify your SAE(s) into one or more of the "Proficiency Award" areas, which area(s) would best encompass the scope of your SAE?  (Review Proficiency Awards areas at:  </t>
    </r>
    <r>
      <rPr>
        <sz val="10"/>
        <color indexed="12"/>
        <rFont val="Times New Roman"/>
        <family val="1"/>
      </rPr>
      <t>http://www.ffa.org</t>
    </r>
    <r>
      <rPr>
        <sz val="10"/>
        <rFont val="Times New Roman"/>
        <family val="1"/>
      </rPr>
      <t>)</t>
    </r>
  </si>
  <si>
    <r>
      <t>Candidate's Share of SAE Inventory Statement  (</t>
    </r>
    <r>
      <rPr>
        <b/>
        <u val="single"/>
        <sz val="10"/>
        <rFont val="Times New Roman"/>
        <family val="1"/>
      </rPr>
      <t>Must</t>
    </r>
    <r>
      <rPr>
        <b/>
        <sz val="10"/>
        <rFont val="Times New Roman"/>
        <family val="1"/>
      </rPr>
      <t xml:space="preserve"> be documented in SAE records.) </t>
    </r>
  </si>
  <si>
    <r>
      <t xml:space="preserve">Inventories A, B, C, and D identified below, are </t>
    </r>
    <r>
      <rPr>
        <b/>
        <u val="single"/>
        <sz val="10"/>
        <color indexed="10"/>
        <rFont val="Times New Roman"/>
        <family val="1"/>
      </rPr>
      <t>CURRENT/OPERATING</t>
    </r>
    <r>
      <rPr>
        <b/>
        <sz val="10"/>
        <color indexed="10"/>
        <rFont val="Times New Roman"/>
        <family val="1"/>
      </rPr>
      <t xml:space="preserve"> Assets </t>
    </r>
    <r>
      <rPr>
        <b/>
        <u val="single"/>
        <sz val="10"/>
        <color indexed="10"/>
        <rFont val="Times New Roman"/>
        <family val="1"/>
      </rPr>
      <t>ONLY</t>
    </r>
    <r>
      <rPr>
        <b/>
        <sz val="10"/>
        <color indexed="10"/>
        <rFont val="Times New Roman"/>
        <family val="1"/>
      </rPr>
      <t>.</t>
    </r>
  </si>
  <si>
    <r>
      <t xml:space="preserve">B. Candidate's investment in feed, seed, fertilizer, chemicals, supplies, prepaid and </t>
    </r>
    <r>
      <rPr>
        <b/>
        <u val="single"/>
        <sz val="10"/>
        <rFont val="Times New Roman"/>
        <family val="1"/>
      </rPr>
      <t>other current assets</t>
    </r>
  </si>
  <si>
    <r>
      <t xml:space="preserve">TOTAL </t>
    </r>
    <r>
      <rPr>
        <b/>
        <u val="single"/>
        <sz val="10"/>
        <rFont val="Times New Roman"/>
        <family val="1"/>
      </rPr>
      <t>CURRENT</t>
    </r>
    <r>
      <rPr>
        <b/>
        <sz val="10"/>
        <rFont val="Times New Roman"/>
        <family val="1"/>
      </rPr>
      <t>/OPERATING</t>
    </r>
  </si>
  <si>
    <r>
      <t xml:space="preserve">Inventories below are </t>
    </r>
    <r>
      <rPr>
        <b/>
        <u val="single"/>
        <sz val="10"/>
        <color indexed="10"/>
        <rFont val="Times New Roman"/>
        <family val="1"/>
      </rPr>
      <t>NON-CURRENT/CAPITAL ASSETS ONLY</t>
    </r>
  </si>
  <si>
    <r>
      <t xml:space="preserve">F.  Candidate's investment in </t>
    </r>
    <r>
      <rPr>
        <b/>
        <u val="single"/>
        <sz val="10"/>
        <rFont val="Times New Roman"/>
        <family val="1"/>
      </rPr>
      <t>depreciable</t>
    </r>
    <r>
      <rPr>
        <b/>
        <sz val="10"/>
        <rFont val="Times New Roman"/>
        <family val="1"/>
      </rPr>
      <t xml:space="preserve"> draft, pleasure or breeding livestock:</t>
    </r>
  </si>
  <si>
    <r>
      <t xml:space="preserve">TOTAL </t>
    </r>
    <r>
      <rPr>
        <b/>
        <u val="single"/>
        <sz val="10"/>
        <rFont val="Times New Roman"/>
        <family val="1"/>
      </rPr>
      <t>NON-CURRENT</t>
    </r>
    <r>
      <rPr>
        <b/>
        <sz val="10"/>
        <rFont val="Times New Roman"/>
        <family val="1"/>
      </rPr>
      <t xml:space="preserve"> CAPITAL</t>
    </r>
  </si>
  <si>
    <r>
      <t xml:space="preserve">Do your Ending and Beginning Inventories match?  </t>
    </r>
    <r>
      <rPr>
        <b/>
        <sz val="9"/>
        <color indexed="10"/>
        <rFont val="Times New Roman"/>
        <family val="1"/>
      </rPr>
      <t>Check below!</t>
    </r>
  </si>
  <si>
    <r>
      <t xml:space="preserve">Supervised Agricultural Experience Program by Year    (NOTE: </t>
    </r>
    <r>
      <rPr>
        <u val="single"/>
        <sz val="10"/>
        <rFont val="Times New Roman"/>
        <family val="1"/>
      </rPr>
      <t>Unpaid</t>
    </r>
    <r>
      <rPr>
        <sz val="10"/>
        <rFont val="Times New Roman"/>
        <family val="1"/>
      </rPr>
      <t xml:space="preserve"> hours must be documented in the SAE records to be acceptable.)</t>
    </r>
  </si>
  <si>
    <r>
      <t xml:space="preserve">Job Title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Type of Work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Type of Research/Experience</t>
    </r>
  </si>
  <si>
    <r>
      <t xml:space="preserve">Place of Employment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Experience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Research</t>
    </r>
  </si>
  <si>
    <r>
      <t xml:space="preserve">Total of Value of </t>
    </r>
    <r>
      <rPr>
        <u val="singleAccounting"/>
        <sz val="10"/>
        <rFont val="Times New Roman"/>
        <family val="1"/>
      </rPr>
      <t>Unpaid</t>
    </r>
    <r>
      <rPr>
        <sz val="10"/>
        <rFont val="Times New Roman"/>
        <family val="1"/>
      </rPr>
      <t xml:space="preserve"> Hours --&gt;</t>
    </r>
  </si>
  <si>
    <r>
      <t xml:space="preserve">This checklist page </t>
    </r>
    <r>
      <rPr>
        <b/>
        <u val="single"/>
        <sz val="11"/>
        <color indexed="12"/>
        <rFont val="Times New Roman"/>
        <family val="1"/>
      </rPr>
      <t>must be attached</t>
    </r>
    <r>
      <rPr>
        <b/>
        <sz val="11"/>
        <color indexed="12"/>
        <rFont val="Times New Roman"/>
        <family val="1"/>
      </rPr>
      <t xml:space="preserve"> to application.  Read printing instructions below.</t>
    </r>
  </si>
  <si>
    <t>H. Candidate's investment in depreciable land improvements, buildings, and fences:</t>
  </si>
  <si>
    <t>E.  FFA Activities and Offices Held</t>
  </si>
  <si>
    <t>E.  Candidate's investment in non-depreciable draft, pleasure, or breeding livestock/poultry</t>
  </si>
  <si>
    <t>C. Candidate's investment in merchandise, crops and livestock purchased for resale:</t>
  </si>
  <si>
    <t xml:space="preserve"> (You may only have about one week to respond so please be prepared.)</t>
  </si>
  <si>
    <t xml:space="preserve">Enter your (or your advisor's) email address here: </t>
  </si>
  <si>
    <t>*This application must be completed as of Dec. 31*</t>
  </si>
  <si>
    <t>16. Year your FFA Membership Began:</t>
  </si>
  <si>
    <t>Candidate Signature:_______________________________________________</t>
  </si>
  <si>
    <t>Candidate's Parent or GuardianSignature:_______________________________</t>
  </si>
  <si>
    <t>Advisor Signature: _________________________________________________</t>
  </si>
  <si>
    <r>
      <t xml:space="preserve">is an </t>
    </r>
    <r>
      <rPr>
        <b/>
        <u val="single"/>
        <sz val="10"/>
        <rFont val="Arial"/>
        <family val="2"/>
      </rPr>
      <t>active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member</t>
    </r>
    <r>
      <rPr>
        <b/>
        <sz val="10"/>
        <rFont val="Arial"/>
        <family val="2"/>
      </rPr>
      <t xml:space="preserve"> of our chapter.</t>
    </r>
  </si>
  <si>
    <t>Iowa FFA Degree Application</t>
  </si>
  <si>
    <t>DOB:</t>
  </si>
  <si>
    <t>Age:</t>
  </si>
  <si>
    <t>M/F</t>
  </si>
  <si>
    <t>IA</t>
  </si>
  <si>
    <t>Net Income (Paid Hours)</t>
  </si>
  <si>
    <t>Gross Income</t>
  </si>
  <si>
    <t>Unpaid Hours</t>
  </si>
  <si>
    <t>=</t>
  </si>
  <si>
    <r>
      <t xml:space="preserve">POSTMARKED OR DELIVERED:  FEB. 1 </t>
    </r>
    <r>
      <rPr>
        <b/>
        <u val="single"/>
        <sz val="10"/>
        <rFont val="Arial"/>
        <family val="2"/>
      </rPr>
      <t>OR</t>
    </r>
    <r>
      <rPr>
        <b/>
        <sz val="10"/>
        <rFont val="Arial"/>
        <family val="2"/>
      </rPr>
      <t xml:space="preserve"> BEFORE</t>
    </r>
  </si>
  <si>
    <t xml:space="preserve">1. "X" only one area per candidate  </t>
  </si>
  <si>
    <t>Approved Practices/Experience Programs and Agricultural Skills Completed</t>
  </si>
  <si>
    <t>a.</t>
  </si>
  <si>
    <t>b.</t>
  </si>
  <si>
    <t>c.</t>
  </si>
  <si>
    <r>
      <t xml:space="preserve">* These practices and skills </t>
    </r>
    <r>
      <rPr>
        <b/>
        <u val="single"/>
        <sz val="10"/>
        <rFont val="Times New Roman"/>
        <family val="1"/>
      </rPr>
      <t>must</t>
    </r>
    <r>
      <rPr>
        <sz val="10"/>
        <rFont val="Times New Roman"/>
        <family val="1"/>
      </rPr>
      <t xml:space="preserve"> relate to your SAE program(s). List </t>
    </r>
    <r>
      <rPr>
        <u val="single"/>
        <sz val="10"/>
        <rFont val="Times New Roman"/>
        <family val="1"/>
      </rPr>
      <t>agricultural skills</t>
    </r>
    <r>
      <rPr>
        <sz val="10"/>
        <rFont val="Times New Roman"/>
        <family val="1"/>
      </rPr>
      <t xml:space="preserve"> that you have learned through your SAE program(s).</t>
    </r>
  </si>
  <si>
    <t>Approved Practices and/or Experience Programs</t>
  </si>
  <si>
    <t>Candidate's Project Story</t>
  </si>
  <si>
    <t>A. Candidate's investment in harvested and growing crops:</t>
  </si>
  <si>
    <t>Description</t>
  </si>
  <si>
    <t>Quantity</t>
  </si>
  <si>
    <t>Value</t>
  </si>
  <si>
    <t>TOTAL</t>
  </si>
  <si>
    <t>D.  Candidate's investment in raised market livestock and poultry:</t>
  </si>
  <si>
    <t>G.  Candidate's investment in machinery, equipment, and fixtures:</t>
  </si>
  <si>
    <t>Entrepreneurship Supervised Agricultural Experience Program</t>
  </si>
  <si>
    <t xml:space="preserve"> </t>
  </si>
  <si>
    <t>Year</t>
  </si>
  <si>
    <t>Enterprise Description</t>
  </si>
  <si>
    <t>Scope</t>
  </si>
  <si>
    <t>Income</t>
  </si>
  <si>
    <t>+</t>
  </si>
  <si>
    <t>Ending Inventory</t>
  </si>
  <si>
    <t xml:space="preserve"> =</t>
  </si>
  <si>
    <t>Total Receipts</t>
  </si>
  <si>
    <t>Expenses</t>
  </si>
  <si>
    <t xml:space="preserve"> +</t>
  </si>
  <si>
    <t>Beginning Inventory</t>
  </si>
  <si>
    <t>Total Expenses</t>
  </si>
  <si>
    <t>% Cand's Share of Net Income</t>
  </si>
  <si>
    <t>Applicant's Share of Net Income</t>
  </si>
  <si>
    <t>to</t>
  </si>
  <si>
    <t>Dec. 31,</t>
  </si>
  <si>
    <t>2nd Year</t>
  </si>
  <si>
    <t>3rd Year</t>
  </si>
  <si>
    <t>4th Year</t>
  </si>
  <si>
    <t>5th Year</t>
  </si>
  <si>
    <t>Total Net Income -&gt;</t>
  </si>
  <si>
    <t>Placement or Research-Based Supervised Agricultural Experience Program</t>
  </si>
  <si>
    <t>Paid Hours</t>
  </si>
  <si>
    <t>Total Hours</t>
  </si>
  <si>
    <t>Total Income</t>
  </si>
  <si>
    <t xml:space="preserve"> -</t>
  </si>
  <si>
    <t>Net Income</t>
  </si>
  <si>
    <t>Column Totals</t>
  </si>
  <si>
    <t>State</t>
  </si>
  <si>
    <t xml:space="preserve">3. </t>
  </si>
  <si>
    <t xml:space="preserve">4. </t>
  </si>
  <si>
    <t xml:space="preserve">2. </t>
  </si>
  <si>
    <t xml:space="preserve">1. </t>
  </si>
  <si>
    <t>Income from Sources Other Than SAE Programs</t>
  </si>
  <si>
    <t>p.10</t>
  </si>
  <si>
    <t>Level of Participation</t>
  </si>
  <si>
    <t>FFA Activity</t>
  </si>
  <si>
    <t>National</t>
  </si>
  <si>
    <t>XXX</t>
  </si>
  <si>
    <t>Leadership Activity</t>
  </si>
  <si>
    <t>School</t>
  </si>
  <si>
    <t>County</t>
  </si>
  <si>
    <t>Area</t>
  </si>
  <si>
    <t>GRAND TOTAL ASSETS</t>
  </si>
  <si>
    <t xml:space="preserve">Sept. 1, </t>
  </si>
  <si>
    <t xml:space="preserve">Beginning Inventory as of </t>
  </si>
  <si>
    <t>Ending Inventory as of</t>
  </si>
  <si>
    <t>Note:</t>
  </si>
  <si>
    <t>Candidate's Share of Inventory Statement (continued)</t>
  </si>
  <si>
    <t>Beginning</t>
  </si>
  <si>
    <t>Ending</t>
  </si>
  <si>
    <t>1. The year of first SAE record book is entered. (Must be a four digit number: ie: 1999.)</t>
  </si>
  <si>
    <t>Upon Completion of this application…</t>
  </si>
  <si>
    <r>
      <t xml:space="preserve">17. Year you graduated from h.s. </t>
    </r>
    <r>
      <rPr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the year you will graduate.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</si>
  <si>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Value of SAE related inventory (pages 5&amp;6)</t>
    </r>
  </si>
  <si>
    <t xml:space="preserve"> List up to 4 proficiency award areas.</t>
  </si>
  <si>
    <t>p. 3</t>
  </si>
  <si>
    <t>p.11</t>
  </si>
  <si>
    <t>1st Year</t>
  </si>
  <si>
    <t>Note: Net Income Column will not calculate unless % Share value is entered.</t>
  </si>
  <si>
    <t>Supervised Agricultural Experience Program by Year   (Enter each SAE, for each record year, on a separate row.)</t>
  </si>
  <si>
    <t>End.</t>
  </si>
  <si>
    <t>Beg.</t>
  </si>
  <si>
    <t>End</t>
  </si>
  <si>
    <t>Explain any unusual circumstances. Such as: items received as gifts or traded for labor.</t>
  </si>
  <si>
    <t>Explain any unusual circumstances below.</t>
  </si>
  <si>
    <t>Management and Efficiency Factors  (Entrepreneurship SAEs)</t>
  </si>
  <si>
    <t>(Year only)</t>
  </si>
  <si>
    <t>&lt;-Yes or No</t>
  </si>
  <si>
    <t>21. Candidate is in at least their third year of ag. ed. instruction.</t>
  </si>
  <si>
    <t>details about your SAE as possible.  (Facts, figures, explanations of unique situations, etc.)</t>
  </si>
  <si>
    <t>2. Nominate a maximum of one candidate per area per chapter.</t>
  </si>
  <si>
    <t>Agribusiness</t>
  </si>
  <si>
    <t>Production</t>
  </si>
  <si>
    <t>Agriscience</t>
  </si>
  <si>
    <t>Placement</t>
  </si>
  <si>
    <t>Auto Checks</t>
  </si>
  <si>
    <t>p. 2</t>
  </si>
  <si>
    <t>Hrs.--&gt;</t>
  </si>
  <si>
    <r>
      <t xml:space="preserve">  9. Year your </t>
    </r>
    <r>
      <rPr>
        <u val="single"/>
        <sz val="9"/>
        <rFont val="Arial"/>
        <family val="2"/>
      </rPr>
      <t>first</t>
    </r>
    <r>
      <rPr>
        <sz val="9"/>
        <rFont val="Arial"/>
        <family val="2"/>
      </rPr>
      <t xml:space="preserve"> SAE record book was </t>
    </r>
    <r>
      <rPr>
        <b/>
        <u val="single"/>
        <sz val="9"/>
        <rFont val="Arial"/>
        <family val="2"/>
      </rPr>
      <t>closed</t>
    </r>
    <r>
      <rPr>
        <sz val="9"/>
        <rFont val="Arial"/>
        <family val="2"/>
      </rPr>
      <t>:  December 31,</t>
    </r>
  </si>
  <si>
    <t>street/R.R./box no.:</t>
  </si>
  <si>
    <t>city/state/zip:</t>
  </si>
  <si>
    <t>(Four digit number)</t>
  </si>
  <si>
    <t>Years--&gt;</t>
  </si>
  <si>
    <t>12. Name of High School</t>
  </si>
  <si>
    <t>13. High School P.O.</t>
  </si>
  <si>
    <t>City/State/Zip:</t>
  </si>
  <si>
    <t xml:space="preserve">Chapter Advisor Use Only: </t>
  </si>
  <si>
    <t>Please consider this applicant as a candidate for:</t>
  </si>
  <si>
    <t xml:space="preserve">    Star Finalist in Agribusiness</t>
  </si>
  <si>
    <t xml:space="preserve">    Star Finalist in Agriscience</t>
  </si>
  <si>
    <t xml:space="preserve">    Star Finalist in Agricultural Placement</t>
  </si>
  <si>
    <t xml:space="preserve">    Star Finalist in Agricultural Production</t>
  </si>
  <si>
    <t>"X" the appropriate category below.</t>
  </si>
  <si>
    <t xml:space="preserve"> has a satisfactory scholastic record. </t>
  </si>
  <si>
    <r>
      <t xml:space="preserve">Candidates must include all other income during the time covered by this application..  </t>
    </r>
    <r>
      <rPr>
        <u val="single"/>
        <sz val="10"/>
        <rFont val="Times New Roman"/>
        <family val="1"/>
      </rPr>
      <t>Candidates must include all non-cash income, or the value of the goods that were exchanged for the candidate’s labor.</t>
    </r>
  </si>
  <si>
    <t>Type and Source of Income</t>
  </si>
  <si>
    <t>Amount</t>
  </si>
  <si>
    <t>A.   Total Other Earned Income</t>
  </si>
  <si>
    <t>Candidate’s Income Other Than Earnings</t>
  </si>
  <si>
    <t>Type and Source of Non-Earned Income</t>
  </si>
  <si>
    <t>Efficiency factors developed and used by the candidate to improve the quality of the SAE program during the period covered in the application.</t>
  </si>
  <si>
    <t>Achievements Made</t>
  </si>
  <si>
    <t>Total Non-SAE Related Income (A + B)</t>
  </si>
  <si>
    <t xml:space="preserve">Efficiency Factors: </t>
  </si>
  <si>
    <t>Candidate’s Financial Statement</t>
  </si>
  <si>
    <t>A</t>
  </si>
  <si>
    <t>B</t>
  </si>
  <si>
    <t>C</t>
  </si>
  <si>
    <t>Productively Invested Assets</t>
  </si>
  <si>
    <t>(+ or -)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</si>
  <si>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Cash on-hand, checking and savings accounts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</si>
  <si>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Notes and bonds (values)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</si>
  <si>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FFA thrift account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</si>
  <si>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Other (specify)</t>
    </r>
  </si>
  <si>
    <r>
      <t>6.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Total Productively Invested Assets</t>
    </r>
  </si>
  <si>
    <t>OTHER ASSETS</t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</si>
  <si>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Personal share of auto (non-SAE portion)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</si>
  <si>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</si>
  <si>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</si>
  <si>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12.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Other Assets</t>
    </r>
  </si>
  <si>
    <r>
      <t>13.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Assets (line 6 + line 12)</t>
    </r>
  </si>
  <si>
    <t>PRODUCTIVELY INVESTED LIABILITIES (SAE)</t>
  </si>
  <si>
    <r>
      <t>14.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Unpaid bills</t>
    </r>
  </si>
  <si>
    <r>
      <t>15.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Notes and mortgages to be paid</t>
    </r>
  </si>
  <si>
    <r>
      <t>16.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</si>
  <si>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</si>
  <si>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18.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Productively Invested Liabilities</t>
    </r>
  </si>
  <si>
    <t>OTHER LIABILITIES</t>
  </si>
  <si>
    <r>
      <t>19.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Unpaid bills</t>
    </r>
  </si>
  <si>
    <r>
      <t>20.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Notes and mortgages to be paid</t>
    </r>
  </si>
  <si>
    <r>
      <t>21.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Other Liabilities</t>
    </r>
  </si>
  <si>
    <r>
      <t>22.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Liabilities (line 18 + line 21)</t>
    </r>
  </si>
  <si>
    <r>
      <t>23.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NET WORTH (line 13 - line 22)</t>
    </r>
  </si>
  <si>
    <t>EARNINGS AND INVESTMENTS</t>
  </si>
  <si>
    <r>
      <t>24.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Productively Invested Equity in SAE</t>
    </r>
  </si>
  <si>
    <t>(Column C, line 6 - Column C, line 18</t>
  </si>
  <si>
    <t>*This value must be at least $1000.00</t>
  </si>
  <si>
    <r>
      <t>27.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Total SAE Related Earnings (line 25 + line 26)</t>
    </r>
  </si>
  <si>
    <r>
      <t>29.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Maximum Possible Increase in Net Worth (line 27 + line 28)</t>
    </r>
  </si>
  <si>
    <t>*This value must exceed “C” line 23</t>
  </si>
  <si>
    <t>Gain or Loss in Net Worth</t>
  </si>
  <si>
    <t>I. Candidate's investment land:</t>
  </si>
  <si>
    <t xml:space="preserve">  4.  Date of Birth/ Age</t>
  </si>
  <si>
    <t xml:space="preserve">  5.  Gender:</t>
  </si>
  <si>
    <t xml:space="preserve">  6.  Address: </t>
  </si>
  <si>
    <t xml:space="preserve">  7. Home Telephone number (including area code):</t>
  </si>
  <si>
    <t>10. Complete FFA Chapter Name:</t>
  </si>
  <si>
    <t>11. Chapter Number</t>
  </si>
  <si>
    <t xml:space="preserve">14. School Telephone Number (including area code): </t>
  </si>
  <si>
    <t>15. Chapter Advisor(s):</t>
  </si>
  <si>
    <t>p.1</t>
  </si>
  <si>
    <t>p.5</t>
  </si>
  <si>
    <t>p.6</t>
  </si>
  <si>
    <t>p.7</t>
  </si>
  <si>
    <t>p.8</t>
  </si>
  <si>
    <t>p.9</t>
  </si>
  <si>
    <t>Candidate's Share Only !</t>
  </si>
  <si>
    <r>
      <t>7.  All  autochecks, pages 1, 2 &amp; 10 are either "OK", "TRUE" or "Qualifies".  (</t>
    </r>
    <r>
      <rPr>
        <u val="single"/>
        <sz val="10"/>
        <rFont val="Times New Roman"/>
        <family val="1"/>
      </rPr>
      <t>Exception:</t>
    </r>
    <r>
      <rPr>
        <sz val="10"/>
        <rFont val="Times New Roman"/>
        <family val="1"/>
      </rPr>
      <t xml:space="preserve"> lines a,b,c at the bottom of page 10, only </t>
    </r>
    <r>
      <rPr>
        <b/>
        <u val="single"/>
        <sz val="10"/>
        <rFont val="Times New Roman"/>
        <family val="1"/>
      </rPr>
      <t>one</t>
    </r>
    <r>
      <rPr>
        <u val="single"/>
        <sz val="10"/>
        <rFont val="Times New Roman"/>
        <family val="1"/>
      </rPr>
      <t xml:space="preserve"> of these three</t>
    </r>
    <r>
      <rPr>
        <sz val="10"/>
        <rFont val="Times New Roman"/>
        <family val="1"/>
      </rPr>
      <t xml:space="preserve"> must say "Qualifies".)</t>
    </r>
  </si>
  <si>
    <r>
      <t>25.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SAE Program Earnings (page 7)</t>
    </r>
  </si>
  <si>
    <r>
      <t>26.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SAE Program Earnings (page 8)</t>
    </r>
  </si>
  <si>
    <r>
      <t>28.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Total Non-SAE Related Earnings (page 9)</t>
    </r>
  </si>
  <si>
    <t>District Review Process</t>
  </si>
  <si>
    <t>1.  Each district will review each Iowa FFA Degree application and corresponding SAE records.</t>
  </si>
  <si>
    <r>
      <t xml:space="preserve">2.  Each district will forward a list of "Qualified" applicants to the state review committee </t>
    </r>
    <r>
      <rPr>
        <u val="single"/>
        <sz val="10"/>
        <rFont val="Times New Roman"/>
        <family val="1"/>
      </rPr>
      <t>within two days</t>
    </r>
    <r>
      <rPr>
        <sz val="10"/>
        <rFont val="Times New Roman"/>
        <family val="1"/>
      </rPr>
      <t xml:space="preserve"> of the intitial district review.</t>
    </r>
  </si>
  <si>
    <r>
      <t>2.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Mail</t>
    </r>
    <r>
      <rPr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one copy</t>
    </r>
    <r>
      <rPr>
        <sz val="10"/>
        <rFont val="Times New Roman"/>
        <family val="1"/>
      </rPr>
      <t xml:space="preserve"> of this application to the Iowa Department of Education, </t>
    </r>
    <r>
      <rPr>
        <b/>
        <u val="single"/>
        <sz val="10"/>
        <rFont val="Times New Roman"/>
        <family val="1"/>
      </rPr>
      <t>postmarked</t>
    </r>
    <r>
      <rPr>
        <sz val="10"/>
        <rFont val="Times New Roman"/>
        <family val="1"/>
      </rPr>
      <t xml:space="preserve">  on or before </t>
    </r>
    <r>
      <rPr>
        <b/>
        <u val="single"/>
        <sz val="10"/>
        <rFont val="Times New Roman"/>
        <family val="1"/>
      </rPr>
      <t>Feb. 1</t>
    </r>
    <r>
      <rPr>
        <sz val="10"/>
        <rFont val="Times New Roman"/>
        <family val="1"/>
      </rPr>
      <t xml:space="preserve">.-- </t>
    </r>
    <r>
      <rPr>
        <b/>
        <u val="single"/>
        <sz val="10"/>
        <rFont val="Times New Roman"/>
        <family val="1"/>
      </rPr>
      <t>NO</t>
    </r>
    <r>
      <rPr>
        <b/>
        <sz val="10"/>
        <rFont val="Times New Roman"/>
        <family val="1"/>
      </rPr>
      <t xml:space="preserve"> FAXED or emailed COPIES !!</t>
    </r>
  </si>
  <si>
    <t>4.  Mail to:</t>
  </si>
  <si>
    <t xml:space="preserve">                    Dale Gruis, State FFA Advisor</t>
  </si>
  <si>
    <t xml:space="preserve">                    Iowa Department of Education</t>
  </si>
  <si>
    <t xml:space="preserve">                    Grimes State Office Building</t>
  </si>
  <si>
    <t xml:space="preserve">                    Des Moines, IA 50319-0146</t>
  </si>
  <si>
    <r>
      <t>4.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One copy</t>
    </r>
    <r>
      <rPr>
        <sz val="10"/>
        <rFont val="Times New Roman"/>
        <family val="1"/>
      </rPr>
      <t xml:space="preserve"> of the application and all records covering SAE programs listed must be delivered</t>
    </r>
    <r>
      <rPr>
        <b/>
        <sz val="10"/>
        <rFont val="Times New Roman"/>
        <family val="1"/>
      </rPr>
      <t xml:space="preserve"> to the District Advisor</t>
    </r>
    <r>
      <rPr>
        <sz val="10"/>
        <rFont val="Times New Roman"/>
        <family val="1"/>
      </rPr>
      <t xml:space="preserve"> on or before the date established by your specific district.</t>
    </r>
  </si>
  <si>
    <r>
      <t>5.</t>
    </r>
    <r>
      <rPr>
        <sz val="10"/>
        <rFont val="Times New Roman"/>
        <family val="1"/>
      </rPr>
      <t xml:space="preserve">  Duplicate this application as needed. (</t>
    </r>
    <r>
      <rPr>
        <u val="single"/>
        <sz val="10"/>
        <rFont val="Times New Roman"/>
        <family val="1"/>
      </rPr>
      <t>Keep a copy</t>
    </r>
    <r>
      <rPr>
        <sz val="10"/>
        <rFont val="Times New Roman"/>
        <family val="1"/>
      </rPr>
      <t xml:space="preserve"> for your personal records.)</t>
    </r>
  </si>
  <si>
    <r>
      <t>6.</t>
    </r>
    <r>
      <rPr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 xml:space="preserve"> application </t>
    </r>
    <r>
      <rPr>
        <u val="single"/>
        <sz val="10"/>
        <rFont val="Times New Roman"/>
        <family val="1"/>
      </rPr>
      <t>covers</t>
    </r>
    <r>
      <rPr>
        <sz val="10"/>
        <rFont val="Times New Roman"/>
        <family val="1"/>
      </rPr>
      <t xml:space="preserve"> or individual protective page sheets are permitted.</t>
    </r>
  </si>
  <si>
    <r>
      <t xml:space="preserve">7.  </t>
    </r>
    <r>
      <rPr>
        <sz val="10"/>
        <rFont val="Times New Roman"/>
        <family val="1"/>
      </rPr>
      <t>Business Agreements do</t>
    </r>
    <r>
      <rPr>
        <b/>
        <sz val="10"/>
        <rFont val="Times New Roman"/>
        <family val="1"/>
      </rPr>
      <t xml:space="preserve"> NOT </t>
    </r>
    <r>
      <rPr>
        <sz val="10"/>
        <rFont val="Times New Roman"/>
        <family val="1"/>
      </rPr>
      <t>need to be attached to the application.</t>
    </r>
  </si>
  <si>
    <t>1. Obtain all signatures.</t>
  </si>
  <si>
    <r>
      <t>8.</t>
    </r>
    <r>
      <rPr>
        <sz val="10"/>
        <rFont val="Times New Roman"/>
        <family val="1"/>
      </rPr>
      <t xml:space="preserve">  Candidates should refer to the Events and Awards Bulletin for review of all rules regarding the completion of this application.  This bulletin can be found at: </t>
    </r>
    <r>
      <rPr>
        <u val="single"/>
        <sz val="10"/>
        <color indexed="12"/>
        <rFont val="Times New Roman"/>
        <family val="1"/>
      </rPr>
      <t>www.agiowa.org</t>
    </r>
    <r>
      <rPr>
        <sz val="10"/>
        <rFont val="Times New Roman"/>
        <family val="1"/>
      </rPr>
      <t>.</t>
    </r>
  </si>
  <si>
    <r>
      <t>9.</t>
    </r>
    <r>
      <rPr>
        <sz val="10"/>
        <rFont val="Times New Roman"/>
        <family val="1"/>
      </rPr>
      <t xml:space="preserve">  Candidates who meet minimum qualifications, but do not follow all rules will be eliminated from advancement.</t>
    </r>
  </si>
  <si>
    <r>
      <t>11.</t>
    </r>
    <r>
      <rPr>
        <sz val="10"/>
        <rFont val="Times New Roman"/>
        <family val="1"/>
      </rPr>
      <t xml:space="preserve"> In the event that Feb. 1 falls on a Saturday or Sunday, the following Monday will be excepted as the postmark date.</t>
    </r>
  </si>
  <si>
    <r>
      <t>10.</t>
    </r>
    <r>
      <rPr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postmark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exceptions.</t>
    </r>
    <r>
      <rPr>
        <sz val="10"/>
        <rFont val="Times New Roman"/>
        <family val="1"/>
      </rPr>
      <t xml:space="preserve">   (Plan ahead, snowstorms are to be expected during Iowa winters.  There are no penalties for mailing the applications early. )</t>
    </r>
  </si>
  <si>
    <t>a.  The date and time is indicated at the bottom of each page.</t>
  </si>
  <si>
    <t>b.  To verify that the automatic checklist is accurate, pages 5-11 MUST be printed at the same time.</t>
  </si>
  <si>
    <r>
      <t>IMPORTANT PRINTING NOTE:</t>
    </r>
    <r>
      <rPr>
        <sz val="10"/>
        <rFont val="Times New Roman"/>
        <family val="1"/>
      </rPr>
      <t xml:space="preserve"> </t>
    </r>
  </si>
  <si>
    <t>c.  Applications that do not have the same date and time at the bottom of pages 5-11 will NOT qualify.</t>
  </si>
  <si>
    <t>Final Iowa Degree Checklist and Instructions</t>
  </si>
  <si>
    <t xml:space="preserve">     - Select "Print" from the "File" menu at the top of the worksheet.</t>
  </si>
  <si>
    <t xml:space="preserve">     - In the lower left hand corner of the "Print Window" -- under "Print What" -- select "Entire Workbook".</t>
  </si>
  <si>
    <r>
      <t>TO PRINT all pages at the same time:</t>
    </r>
    <r>
      <rPr>
        <sz val="10"/>
        <rFont val="Times New Roman"/>
        <family val="1"/>
      </rPr>
      <t xml:space="preserve"> </t>
    </r>
  </si>
  <si>
    <t>Autochecks</t>
  </si>
  <si>
    <r>
      <t>3.</t>
    </r>
    <r>
      <rPr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>Star Candidates</t>
    </r>
    <r>
      <rPr>
        <sz val="10"/>
        <rFont val="Times New Roman"/>
        <family val="1"/>
      </rPr>
      <t xml:space="preserve"> must mail two additional copies (a</t>
    </r>
    <r>
      <rPr>
        <b/>
        <sz val="10"/>
        <rFont val="Times New Roman"/>
        <family val="1"/>
      </rPr>
      <t xml:space="preserve"> total of 3 copie</t>
    </r>
    <r>
      <rPr>
        <sz val="10"/>
        <rFont val="Times New Roman"/>
        <family val="1"/>
      </rPr>
      <t xml:space="preserve">s) by Feb. 1. </t>
    </r>
  </si>
  <si>
    <t xml:space="preserve">3.  Candidates that do not qualify are allowed to utilize the district appeal process. </t>
  </si>
  <si>
    <t>none</t>
  </si>
  <si>
    <t>Ag. Communications - E/P</t>
  </si>
  <si>
    <t>Ag. Mech. Design and Fabrication - E/P</t>
  </si>
  <si>
    <t>Ag. Mech. Energy Systems - E/P</t>
  </si>
  <si>
    <t>Ag. Mech. Repair &amp; Maint. - E/P</t>
  </si>
  <si>
    <t>Ag. Processing - E/P</t>
  </si>
  <si>
    <t>Ag. Sales - Entreprepreneurship</t>
  </si>
  <si>
    <t>Ag. Sales - Placement</t>
  </si>
  <si>
    <t>Ag. Services - E/P</t>
  </si>
  <si>
    <t>Beef Production - Entrepreneurship</t>
  </si>
  <si>
    <t>Beef Production - Placement</t>
  </si>
  <si>
    <t>Dairy Production - Entrepreneurship</t>
  </si>
  <si>
    <t>Dairy Production - Placement</t>
  </si>
  <si>
    <t>Diversified Ag. Producution - E/P</t>
  </si>
  <si>
    <t>Diversified Crop Production - E/P</t>
  </si>
  <si>
    <t>Diversified Horticulture - E</t>
  </si>
  <si>
    <t>Diversified Livestock Production -Ent.</t>
  </si>
  <si>
    <t>Diversified Livestock Production - Place.</t>
  </si>
  <si>
    <t>Emerging Ag. Technology - E/P</t>
  </si>
  <si>
    <t>Environ. Sci. and Natural Res. Mgmt.- E/P</t>
  </si>
  <si>
    <t>Equine Science - Placement</t>
  </si>
  <si>
    <t>Equine Science - Entrepreneurship</t>
  </si>
  <si>
    <t>Fiber and/or Oil Crop Prod. - E/P</t>
  </si>
  <si>
    <t>Floriculture - E/P</t>
  </si>
  <si>
    <t>Food Science &amp; Technology - E/P</t>
  </si>
  <si>
    <t>Forage Production - E/P</t>
  </si>
  <si>
    <t>Forest Mgmt. &amp; Products - E/P</t>
  </si>
  <si>
    <t>Grain Production - Entrepreneurship</t>
  </si>
  <si>
    <t>Grain Production - Placement</t>
  </si>
  <si>
    <t>Home and/or Community Devel. - E/P</t>
  </si>
  <si>
    <t>Landscape Mgmt. - E/P</t>
  </si>
  <si>
    <t>Nursery Operations - E/P</t>
  </si>
  <si>
    <t>Outdoor Recreation - E/P</t>
  </si>
  <si>
    <t>Poultry Production - E/P</t>
  </si>
  <si>
    <t>Sheep Production - E/P</t>
  </si>
  <si>
    <t>Small Animal Prod. &amp; Care - Entre.</t>
  </si>
  <si>
    <t>Small Animal Prod. &amp; Care - Placement</t>
  </si>
  <si>
    <t>Specialty Animal Prod. - Entre.</t>
  </si>
  <si>
    <t>Specialty Animal Prod. - Placement</t>
  </si>
  <si>
    <t>Specialty Crop Production - E/P</t>
  </si>
  <si>
    <t>Swine Production - Entrepreneurship</t>
  </si>
  <si>
    <t>Swine Production - Placement</t>
  </si>
  <si>
    <t>Turf Grass Mgmt. - Entrepreneurship</t>
  </si>
  <si>
    <t>Turf Grass Mgmt. - Placement</t>
  </si>
  <si>
    <t>Vegetable Production - E/P</t>
  </si>
  <si>
    <t>Wildlife Prod. &amp; Mgmt. - Entrepre.</t>
  </si>
  <si>
    <t>Wildlife Prod. &amp; Mgmt. - Placement</t>
  </si>
  <si>
    <t>STAR CANDIDATE'S ONLY!  (Please attach this page on the back of the Iowa Degree application.)</t>
  </si>
  <si>
    <t>Click arrow to reveal menu.</t>
  </si>
  <si>
    <t>State Approved List of Activities</t>
  </si>
  <si>
    <t>Activities, Events &amp; Awards</t>
  </si>
  <si>
    <r>
      <t>q</t>
    </r>
    <r>
      <rPr>
        <sz val="12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Career Development Events</t>
    </r>
  </si>
  <si>
    <t>10.  Meats Evaluation</t>
  </si>
  <si>
    <t>11.  Dairy Cattle</t>
  </si>
  <si>
    <t>12.  Dairy Cattle Handlers</t>
  </si>
  <si>
    <t>13.  Dairy Foods</t>
  </si>
  <si>
    <t>14.  Soils Evaluation</t>
  </si>
  <si>
    <r>
      <t>q</t>
    </r>
    <r>
      <rPr>
        <sz val="12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Chapter Activity</t>
    </r>
  </si>
  <si>
    <t>1.      FFA Chapter Exhibit/Hall of States Display</t>
  </si>
  <si>
    <t>2.      FFA Secretary’s Record Book</t>
  </si>
  <si>
    <t>3.      FFA Treasurer’s Record Book</t>
  </si>
  <si>
    <t>4.      FFA Reporter’s Scrapbook</t>
  </si>
  <si>
    <t>5.      FFA Public Relations Chapter Award</t>
  </si>
  <si>
    <t>6.      FFA Journalism Chapter Reporter Award</t>
  </si>
  <si>
    <t>7.      SAE/Ag Ed Publicity Chapter Award</t>
  </si>
  <si>
    <t>8.      National Chapter Awards Program</t>
  </si>
  <si>
    <r>
      <t>q</t>
    </r>
    <r>
      <rPr>
        <sz val="12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FFA Awards</t>
    </r>
  </si>
  <si>
    <t>1.      Star Greenhand</t>
  </si>
  <si>
    <t>2.      Star Farmer</t>
  </si>
  <si>
    <t>3.      Star in Agribusiness</t>
  </si>
  <si>
    <t>4.      Rising Star Award</t>
  </si>
  <si>
    <t>5.      FFA Agriscience Student Award</t>
  </si>
  <si>
    <r>
      <t>q</t>
    </r>
    <r>
      <rPr>
        <sz val="12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District FFA Activities</t>
    </r>
  </si>
  <si>
    <t>1.      Greenhand Fire-up</t>
  </si>
  <si>
    <t>2.      District Leadership Camp for Chapter Officers</t>
  </si>
  <si>
    <t>3.      Other Approved Activities at the District Level</t>
  </si>
  <si>
    <r>
      <t>q</t>
    </r>
    <r>
      <rPr>
        <sz val="12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FFA Conferences and Conventions</t>
    </r>
  </si>
  <si>
    <t>1.      Official Delegates</t>
  </si>
  <si>
    <t>2.      FFA Conference Committees</t>
  </si>
  <si>
    <r>
      <t>§</t>
    </r>
    <r>
      <rPr>
        <sz val="12"/>
        <rFont val="Times New Roman"/>
        <family val="1"/>
      </rPr>
      <t>         Auditing</t>
    </r>
  </si>
  <si>
    <r>
      <t>§</t>
    </r>
    <r>
      <rPr>
        <sz val="12"/>
        <rFont val="Times New Roman"/>
        <family val="1"/>
      </rPr>
      <t>         Nominating</t>
    </r>
  </si>
  <si>
    <r>
      <t>§</t>
    </r>
    <r>
      <rPr>
        <sz val="12"/>
        <rFont val="Times New Roman"/>
        <family val="1"/>
      </rPr>
      <t>         Program of Activities</t>
    </r>
  </si>
  <si>
    <r>
      <t>§</t>
    </r>
    <r>
      <rPr>
        <sz val="12"/>
        <rFont val="Times New Roman"/>
        <family val="1"/>
      </rPr>
      <t>         Other as appointed</t>
    </r>
  </si>
  <si>
    <t>3.      FFA Band</t>
  </si>
  <si>
    <t>4.      FFA Chorus</t>
  </si>
  <si>
    <t>5.      FFA Talent</t>
  </si>
  <si>
    <t>6.      FFA Academic Achievement</t>
  </si>
  <si>
    <t>7.      Massing of the Flags</t>
  </si>
  <si>
    <t>8.      FFA Courtesy Corps</t>
  </si>
  <si>
    <t>9.      Officer Candidate</t>
  </si>
  <si>
    <t>10.  Chapter Representative</t>
  </si>
  <si>
    <r>
      <t>q</t>
    </r>
    <r>
      <rPr>
        <sz val="12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FFA Leadership Career Development Events</t>
    </r>
  </si>
  <si>
    <t>1.      FFA Public Speaking</t>
  </si>
  <si>
    <t>2.      FFA Freshman Creed Speaking</t>
  </si>
  <si>
    <t>3.      FFA Extemporaneous</t>
  </si>
  <si>
    <t>4.      FFA Ag Broadcasting/Journalism</t>
  </si>
  <si>
    <t>5.      FFA Conduct of Meetings</t>
  </si>
  <si>
    <t>6.      FFA Parliamentary Procedure</t>
  </si>
  <si>
    <t>7.      FFA Chapter Program</t>
  </si>
  <si>
    <t>8.      FFA Job Interview</t>
  </si>
  <si>
    <t>9.      FFA Ag Sales Leadership</t>
  </si>
  <si>
    <t>10.  FFA Greenhand Quiz</t>
  </si>
  <si>
    <t>11.  FFA Experience the Action</t>
  </si>
  <si>
    <t>12.  FFA Ag Issues and Perceptions</t>
  </si>
  <si>
    <t>13.  FFA Discussion Meet (out of school members only)</t>
  </si>
  <si>
    <r>
      <t>q</t>
    </r>
    <r>
      <rPr>
        <sz val="12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National FFA Events</t>
    </r>
  </si>
  <si>
    <t>10.  FFA Tractor Restoration</t>
  </si>
  <si>
    <t>11.  National Band</t>
  </si>
  <si>
    <t>12.  National Chorus</t>
  </si>
  <si>
    <t>13.  National CDEs</t>
  </si>
  <si>
    <t>14.  National Courtesy Corps</t>
  </si>
  <si>
    <t>15.  National Convention Delegates</t>
  </si>
  <si>
    <r>
      <t>q</t>
    </r>
    <r>
      <rPr>
        <b/>
        <sz val="12"/>
        <rFont val="Times New Roman"/>
        <family val="1"/>
      </rPr>
      <t>       Iowa State Fair- FFA Activities</t>
    </r>
  </si>
  <si>
    <t>10.  FFA Demonstrations and Working Displays</t>
  </si>
  <si>
    <t>11.  FFA Floriculture Show</t>
  </si>
  <si>
    <t>12.  FFA Horticulture Show</t>
  </si>
  <si>
    <t>13.  FFA Photography Show</t>
  </si>
  <si>
    <t>14.  FFA State Exhibit</t>
  </si>
  <si>
    <t>15.  FFA Grandstand Ushers</t>
  </si>
  <si>
    <t>16.  FFA Campground Workers</t>
  </si>
  <si>
    <t>17.  FFA Stage Attendants</t>
  </si>
  <si>
    <t>18.  FFA Show Student Workers</t>
  </si>
  <si>
    <r>
      <t>q</t>
    </r>
    <r>
      <rPr>
        <b/>
        <sz val="12"/>
        <rFont val="Times New Roman"/>
        <family val="1"/>
      </rPr>
      <t>       State FFA Activities</t>
    </r>
  </si>
  <si>
    <t>1.      FFA Legislative Symposium</t>
  </si>
  <si>
    <t>2.      State Leadership Conference for District Officers</t>
  </si>
  <si>
    <t>3.      Iowa Agricultural Youth Institute</t>
  </si>
  <si>
    <t>4.      GROWMARK Essay Contest</t>
  </si>
  <si>
    <r>
      <t>q</t>
    </r>
    <r>
      <rPr>
        <b/>
        <sz val="12"/>
        <rFont val="Times New Roman"/>
        <family val="1"/>
      </rPr>
      <t>       District and Sub-District FFA Activities</t>
    </r>
  </si>
  <si>
    <t>1.      Other Officially Sponsored FFA Activities.  (Activities recognized by the District Officers as subdistrict level or district level coordinated and sponsored events.)</t>
  </si>
  <si>
    <t>1.    FFA Beef Show</t>
  </si>
  <si>
    <t>9.    FFA Ag Mechanics Technology Show</t>
  </si>
  <si>
    <t>8.    FFA Showmanship Award</t>
  </si>
  <si>
    <t>7.    FFA Swine Show</t>
  </si>
  <si>
    <t>6.    FFA Sheep Show</t>
  </si>
  <si>
    <t>5.    FFA Rabbit Show</t>
  </si>
  <si>
    <t>4.    FFA Horse Show</t>
  </si>
  <si>
    <t>3.    FFA Dairy Goat Show</t>
  </si>
  <si>
    <t>2.    FFA Dairy Cattle Show</t>
  </si>
  <si>
    <t>State Approved List of Activities can be found at the bottom of this page.  (Scroll down.)</t>
  </si>
  <si>
    <t>9.    Livestock Evaluation</t>
  </si>
  <si>
    <t>1.    Agricultural Sales</t>
  </si>
  <si>
    <t>2.    Agricultural Marketing Plan</t>
  </si>
  <si>
    <t>3.    Farm Business Management</t>
  </si>
  <si>
    <t>4.    Agricultural Mechanics</t>
  </si>
  <si>
    <t>5.    Agronomy</t>
  </si>
  <si>
    <t>6.    Horse Evaluation</t>
  </si>
  <si>
    <t>7.    Floriculture</t>
  </si>
  <si>
    <t>8.    Nursery/Landscape</t>
  </si>
  <si>
    <t>1.    Washington Leadership Conference</t>
  </si>
  <si>
    <t>9.    National FFA Week</t>
  </si>
  <si>
    <t>2.    Made For Excellence/Modern Day Me</t>
  </si>
  <si>
    <t>3.    FFA International Programs</t>
  </si>
  <si>
    <t>4.    FFA Ag Entrepreneurship Award</t>
  </si>
  <si>
    <t>5.    FFA Agriscience Fair</t>
  </si>
  <si>
    <t>6.    Partners in Action Learning Support (PALS)</t>
  </si>
  <si>
    <t>7.    FFA Food for America</t>
  </si>
  <si>
    <t>8.    FFA Scholarship Program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</si>
</sst>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/d/yy\ h:mm\ AM/PM"/>
    <numFmt numFmtId="171" formatCode="0_);\(0\)"/>
    <numFmt numFmtId="172" formatCode="m/d"/>
  </numFmts>
  <fonts count="8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Tahoma"/>
      <family val="0"/>
    </font>
    <font>
      <sz val="10"/>
      <color indexed="12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2"/>
      <name val="Arial"/>
      <family val="2"/>
    </font>
    <font>
      <b/>
      <u val="single"/>
      <sz val="12"/>
      <color indexed="10"/>
      <name val="Times New Roman"/>
      <family val="1"/>
    </font>
    <font>
      <u val="single"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2"/>
      <name val="Tahoma"/>
      <family val="2"/>
    </font>
    <font>
      <u val="single"/>
      <sz val="12"/>
      <name val="Tahoma"/>
      <family val="2"/>
    </font>
    <font>
      <b/>
      <u val="single"/>
      <sz val="12"/>
      <color indexed="12"/>
      <name val="Tahoma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0"/>
    </font>
    <font>
      <b/>
      <sz val="10"/>
      <color indexed="10"/>
      <name val="Times New Roman"/>
      <family val="1"/>
    </font>
    <font>
      <b/>
      <u val="single"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u val="single"/>
      <sz val="12"/>
      <color indexed="12"/>
      <name val="Tahoma"/>
      <family val="2"/>
    </font>
    <font>
      <sz val="12"/>
      <color indexed="10"/>
      <name val="Tahoma"/>
      <family val="2"/>
    </font>
    <font>
      <u val="single"/>
      <sz val="12"/>
      <color indexed="10"/>
      <name val="Tahoma"/>
      <family val="2"/>
    </font>
    <font>
      <b/>
      <u val="single"/>
      <sz val="12"/>
      <color indexed="10"/>
      <name val="Tahoma"/>
      <family val="2"/>
    </font>
    <font>
      <sz val="12"/>
      <color indexed="12"/>
      <name val="Tahoma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u val="single"/>
      <sz val="9"/>
      <name val="Times New Roman"/>
      <family val="1"/>
    </font>
    <font>
      <u val="singleAccounting"/>
      <sz val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Arial"/>
      <family val="0"/>
    </font>
    <font>
      <sz val="9"/>
      <color indexed="9"/>
      <name val="Arial"/>
      <family val="2"/>
    </font>
    <font>
      <sz val="12"/>
      <color indexed="12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2"/>
      <name val="Wingdings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1" xfId="0" applyFont="1" applyFill="1" applyBorder="1" applyAlignment="1" applyProtection="1">
      <alignment horizontal="left"/>
      <protection/>
    </xf>
    <xf numFmtId="0" fontId="29" fillId="0" borderId="2" xfId="0" applyFont="1" applyFill="1" applyBorder="1" applyAlignment="1" applyProtection="1">
      <alignment horizontal="centerContinuous"/>
      <protection/>
    </xf>
    <xf numFmtId="0" fontId="6" fillId="0" borderId="2" xfId="0" applyFont="1" applyFill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2" xfId="0" applyFont="1" applyFill="1" applyBorder="1" applyAlignment="1" applyProtection="1">
      <alignment horizontal="centerContinuous"/>
      <protection/>
    </xf>
    <xf numFmtId="0" fontId="5" fillId="0" borderId="8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2" fillId="0" borderId="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49" fontId="5" fillId="2" borderId="13" xfId="0" applyNumberFormat="1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14" fontId="0" fillId="2" borderId="14" xfId="0" applyNumberFormat="1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justify" vertical="top" wrapText="1"/>
      <protection locked="0"/>
    </xf>
    <xf numFmtId="0" fontId="13" fillId="2" borderId="18" xfId="0" applyFont="1" applyFill="1" applyBorder="1" applyAlignment="1" applyProtection="1">
      <alignment horizontal="center" vertical="top" wrapText="1"/>
      <protection locked="0"/>
    </xf>
    <xf numFmtId="0" fontId="13" fillId="3" borderId="18" xfId="0" applyFont="1" applyFill="1" applyBorder="1" applyAlignment="1" applyProtection="1">
      <alignment horizontal="center" vertical="top" wrapText="1"/>
      <protection locked="0"/>
    </xf>
    <xf numFmtId="0" fontId="13" fillId="2" borderId="19" xfId="0" applyFont="1" applyFill="1" applyBorder="1" applyAlignment="1" applyProtection="1">
      <alignment horizontal="center" vertical="top" wrapText="1"/>
      <protection locked="0"/>
    </xf>
    <xf numFmtId="0" fontId="13" fillId="2" borderId="20" xfId="0" applyFont="1" applyFill="1" applyBorder="1" applyAlignment="1" applyProtection="1">
      <alignment horizontal="justify" vertical="top" wrapText="1"/>
      <protection locked="0"/>
    </xf>
    <xf numFmtId="0" fontId="13" fillId="2" borderId="21" xfId="0" applyFont="1" applyFill="1" applyBorder="1" applyAlignment="1" applyProtection="1">
      <alignment horizontal="center" vertical="top" wrapText="1"/>
      <protection locked="0"/>
    </xf>
    <xf numFmtId="0" fontId="13" fillId="3" borderId="21" xfId="0" applyFont="1" applyFill="1" applyBorder="1" applyAlignment="1" applyProtection="1">
      <alignment horizontal="center" vertical="top" wrapText="1"/>
      <protection locked="0"/>
    </xf>
    <xf numFmtId="0" fontId="13" fillId="2" borderId="7" xfId="0" applyFont="1" applyFill="1" applyBorder="1" applyAlignment="1" applyProtection="1">
      <alignment horizontal="center" vertical="top" wrapText="1"/>
      <protection locked="0"/>
    </xf>
    <xf numFmtId="0" fontId="13" fillId="2" borderId="22" xfId="0" applyFont="1" applyFill="1" applyBorder="1" applyAlignment="1" applyProtection="1">
      <alignment horizontal="left" vertical="top" wrapText="1"/>
      <protection locked="0"/>
    </xf>
    <xf numFmtId="0" fontId="13" fillId="2" borderId="23" xfId="0" applyFont="1" applyFill="1" applyBorder="1" applyAlignment="1" applyProtection="1">
      <alignment vertical="top" wrapText="1"/>
      <protection locked="0"/>
    </xf>
    <xf numFmtId="0" fontId="13" fillId="3" borderId="23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vertical="top" wrapText="1"/>
      <protection locked="0"/>
    </xf>
    <xf numFmtId="0" fontId="13" fillId="2" borderId="25" xfId="0" applyFont="1" applyFill="1" applyBorder="1" applyAlignment="1" applyProtection="1">
      <alignment horizontal="left" vertical="top" wrapText="1"/>
      <protection locked="0"/>
    </xf>
    <xf numFmtId="0" fontId="13" fillId="2" borderId="13" xfId="0" applyFont="1" applyFill="1" applyBorder="1" applyAlignment="1" applyProtection="1">
      <alignment vertical="top" wrapText="1"/>
      <protection locked="0"/>
    </xf>
    <xf numFmtId="0" fontId="13" fillId="3" borderId="13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vertical="top" wrapText="1"/>
      <protection locked="0"/>
    </xf>
    <xf numFmtId="0" fontId="13" fillId="3" borderId="23" xfId="0" applyFont="1" applyFill="1" applyBorder="1" applyAlignment="1" applyProtection="1">
      <alignment horizontal="center" vertical="top" wrapText="1"/>
      <protection locked="0"/>
    </xf>
    <xf numFmtId="0" fontId="13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24" xfId="0" applyFont="1" applyFill="1" applyBorder="1" applyAlignment="1" applyProtection="1">
      <alignment horizontal="center" vertical="top" wrapText="1"/>
      <protection locked="0"/>
    </xf>
    <xf numFmtId="0" fontId="13" fillId="3" borderId="13" xfId="0" applyFont="1" applyFill="1" applyBorder="1" applyAlignment="1" applyProtection="1">
      <alignment horizontal="center" vertical="top" wrapText="1"/>
      <protection locked="0"/>
    </xf>
    <xf numFmtId="0" fontId="13" fillId="2" borderId="13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3" borderId="26" xfId="0" applyFont="1" applyFill="1" applyBorder="1" applyAlignment="1" applyProtection="1">
      <alignment horizontal="center" vertical="top" wrapText="1"/>
      <protection locked="0"/>
    </xf>
    <xf numFmtId="0" fontId="13" fillId="2" borderId="26" xfId="0" applyFont="1" applyFill="1" applyBorder="1" applyAlignment="1" applyProtection="1">
      <alignment horizontal="center" vertical="top" wrapText="1"/>
      <protection locked="0"/>
    </xf>
    <xf numFmtId="0" fontId="13" fillId="2" borderId="27" xfId="0" applyFont="1" applyFill="1" applyBorder="1" applyAlignment="1" applyProtection="1">
      <alignment horizontal="center" vertical="top" wrapText="1"/>
      <protection locked="0"/>
    </xf>
    <xf numFmtId="0" fontId="13" fillId="3" borderId="22" xfId="0" applyFont="1" applyFill="1" applyBorder="1" applyAlignment="1" applyProtection="1">
      <alignment horizontal="left" vertical="top" wrapText="1"/>
      <protection locked="0"/>
    </xf>
    <xf numFmtId="0" fontId="13" fillId="3" borderId="25" xfId="0" applyFont="1" applyFill="1" applyBorder="1" applyAlignment="1" applyProtection="1">
      <alignment horizontal="left" vertical="top" wrapText="1"/>
      <protection locked="0"/>
    </xf>
    <xf numFmtId="0" fontId="13" fillId="3" borderId="28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vertical="center" wrapText="1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5" fillId="0" borderId="8" xfId="0" applyFont="1" applyBorder="1" applyAlignment="1" applyProtection="1">
      <alignment horizontal="center"/>
      <protection/>
    </xf>
    <xf numFmtId="44" fontId="0" fillId="0" borderId="27" xfId="17" applyFill="1" applyBorder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4" fontId="0" fillId="0" borderId="0" xfId="17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5" fillId="0" borderId="22" xfId="0" applyFont="1" applyBorder="1" applyAlignment="1" applyProtection="1">
      <alignment horizontal="center" vertical="top" wrapText="1"/>
      <protection/>
    </xf>
    <xf numFmtId="44" fontId="5" fillId="0" borderId="24" xfId="17" applyFont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vertical="top" wrapText="1"/>
      <protection/>
    </xf>
    <xf numFmtId="44" fontId="0" fillId="0" borderId="31" xfId="17" applyFill="1" applyBorder="1" applyAlignment="1" applyProtection="1">
      <alignment horizontal="right"/>
      <protection/>
    </xf>
    <xf numFmtId="44" fontId="0" fillId="0" borderId="32" xfId="17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vertical="top" wrapText="1"/>
      <protection/>
    </xf>
    <xf numFmtId="44" fontId="0" fillId="0" borderId="0" xfId="17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15" fillId="0" borderId="2" xfId="0" applyFont="1" applyBorder="1" applyAlignment="1" applyProtection="1">
      <alignment horizontal="left" vertical="top"/>
      <protection/>
    </xf>
    <xf numFmtId="0" fontId="15" fillId="0" borderId="2" xfId="0" applyFont="1" applyBorder="1" applyAlignment="1" applyProtection="1">
      <alignment horizontal="center" vertical="top"/>
      <protection/>
    </xf>
    <xf numFmtId="0" fontId="15" fillId="0" borderId="8" xfId="0" applyFont="1" applyBorder="1" applyAlignment="1" applyProtection="1">
      <alignment horizontal="center" vertical="top"/>
      <protection/>
    </xf>
    <xf numFmtId="0" fontId="15" fillId="0" borderId="13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0" fontId="13" fillId="0" borderId="25" xfId="0" applyFont="1" applyBorder="1" applyAlignment="1" applyProtection="1">
      <alignment horizontal="right" vertical="top" wrapText="1"/>
      <protection/>
    </xf>
    <xf numFmtId="0" fontId="13" fillId="0" borderId="28" xfId="0" applyFont="1" applyBorder="1" applyAlignment="1" applyProtection="1">
      <alignment horizontal="right" vertical="top" wrapText="1"/>
      <protection/>
    </xf>
    <xf numFmtId="0" fontId="13" fillId="3" borderId="12" xfId="0" applyFont="1" applyFill="1" applyBorder="1" applyAlignment="1" applyProtection="1">
      <alignment vertical="top" wrapText="1"/>
      <protection locked="0"/>
    </xf>
    <xf numFmtId="44" fontId="0" fillId="3" borderId="15" xfId="17" applyFill="1" applyBorder="1" applyAlignment="1" applyProtection="1">
      <alignment horizontal="right"/>
      <protection locked="0"/>
    </xf>
    <xf numFmtId="0" fontId="13" fillId="3" borderId="25" xfId="0" applyFont="1" applyFill="1" applyBorder="1" applyAlignment="1" applyProtection="1">
      <alignment vertical="top" wrapText="1"/>
      <protection locked="0"/>
    </xf>
    <xf numFmtId="0" fontId="13" fillId="3" borderId="33" xfId="0" applyFont="1" applyFill="1" applyBorder="1" applyAlignment="1" applyProtection="1">
      <alignment vertical="top" wrapText="1"/>
      <protection locked="0"/>
    </xf>
    <xf numFmtId="0" fontId="13" fillId="3" borderId="15" xfId="0" applyFont="1" applyFill="1" applyBorder="1" applyAlignment="1" applyProtection="1">
      <alignment horizontal="center" vertical="top" wrapText="1"/>
      <protection locked="0"/>
    </xf>
    <xf numFmtId="6" fontId="13" fillId="2" borderId="13" xfId="0" applyNumberFormat="1" applyFont="1" applyFill="1" applyBorder="1" applyAlignment="1" applyProtection="1">
      <alignment horizontal="center" vertical="top" wrapText="1"/>
      <protection locked="0"/>
    </xf>
    <xf numFmtId="44" fontId="20" fillId="3" borderId="18" xfId="17" applyFont="1" applyFill="1" applyBorder="1" applyAlignment="1" applyProtection="1">
      <alignment horizontal="right" vertical="top" wrapText="1"/>
      <protection locked="0"/>
    </xf>
    <xf numFmtId="44" fontId="20" fillId="2" borderId="18" xfId="17" applyFont="1" applyFill="1" applyBorder="1" applyAlignment="1" applyProtection="1">
      <alignment horizontal="right" vertical="top" wrapText="1"/>
      <protection locked="0"/>
    </xf>
    <xf numFmtId="44" fontId="20" fillId="3" borderId="34" xfId="17" applyFont="1" applyFill="1" applyBorder="1" applyAlignment="1" applyProtection="1">
      <alignment horizontal="right" vertical="top" wrapText="1"/>
      <protection locked="0"/>
    </xf>
    <xf numFmtId="44" fontId="20" fillId="2" borderId="34" xfId="17" applyFont="1" applyFill="1" applyBorder="1" applyAlignment="1" applyProtection="1">
      <alignment horizontal="right" vertical="top" wrapText="1"/>
      <protection locked="0"/>
    </xf>
    <xf numFmtId="0" fontId="13" fillId="2" borderId="35" xfId="0" applyFont="1" applyFill="1" applyBorder="1" applyAlignment="1" applyProtection="1">
      <alignment horizontal="justify" vertical="top" wrapText="1"/>
      <protection locked="0"/>
    </xf>
    <xf numFmtId="0" fontId="13" fillId="2" borderId="17" xfId="0" applyFont="1" applyFill="1" applyBorder="1" applyAlignment="1" applyProtection="1">
      <alignment horizontal="left" vertical="top" wrapText="1"/>
      <protection locked="0"/>
    </xf>
    <xf numFmtId="0" fontId="13" fillId="2" borderId="35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center"/>
      <protection/>
    </xf>
    <xf numFmtId="0" fontId="2" fillId="4" borderId="36" xfId="0" applyFont="1" applyFill="1" applyBorder="1" applyAlignment="1" applyProtection="1">
      <alignment horizontal="centerContinuous"/>
      <protection/>
    </xf>
    <xf numFmtId="0" fontId="5" fillId="4" borderId="37" xfId="0" applyFont="1" applyFill="1" applyBorder="1" applyAlignment="1" applyProtection="1">
      <alignment horizontal="centerContinuous"/>
      <protection/>
    </xf>
    <xf numFmtId="0" fontId="5" fillId="4" borderId="38" xfId="0" applyFont="1" applyFill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left"/>
      <protection/>
    </xf>
    <xf numFmtId="0" fontId="43" fillId="4" borderId="13" xfId="0" applyFont="1" applyFill="1" applyBorder="1" applyAlignment="1" applyProtection="1">
      <alignment horizontal="center"/>
      <protection/>
    </xf>
    <xf numFmtId="0" fontId="43" fillId="4" borderId="13" xfId="0" applyFont="1" applyFill="1" applyBorder="1" applyAlignment="1" applyProtection="1">
      <alignment horizontal="center" wrapText="1"/>
      <protection/>
    </xf>
    <xf numFmtId="0" fontId="43" fillId="4" borderId="14" xfId="0" applyFont="1" applyFill="1" applyBorder="1" applyAlignment="1" applyProtection="1">
      <alignment horizontal="center" wrapText="1"/>
      <protection/>
    </xf>
    <xf numFmtId="0" fontId="5" fillId="0" borderId="2" xfId="0" applyFont="1" applyBorder="1" applyAlignment="1" applyProtection="1">
      <alignment horizontal="left"/>
      <protection/>
    </xf>
    <xf numFmtId="0" fontId="43" fillId="4" borderId="14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3" fillId="3" borderId="39" xfId="0" applyFont="1" applyFill="1" applyBorder="1" applyAlignment="1" applyProtection="1">
      <alignment horizontal="center" vertical="top" wrapText="1"/>
      <protection locked="0"/>
    </xf>
    <xf numFmtId="0" fontId="13" fillId="3" borderId="30" xfId="0" applyFont="1" applyFill="1" applyBorder="1" applyAlignment="1" applyProtection="1">
      <alignment horizontal="center" vertical="top" wrapText="1"/>
      <protection locked="0"/>
    </xf>
    <xf numFmtId="0" fontId="13" fillId="3" borderId="40" xfId="0" applyFont="1" applyFill="1" applyBorder="1" applyAlignment="1" applyProtection="1">
      <alignment horizontal="center" vertical="top" wrapText="1"/>
      <protection locked="0"/>
    </xf>
    <xf numFmtId="0" fontId="13" fillId="2" borderId="39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0" fontId="13" fillId="5" borderId="22" xfId="0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15" fillId="5" borderId="3" xfId="0" applyFont="1" applyFill="1" applyBorder="1" applyAlignment="1" applyProtection="1">
      <alignment horizontal="left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0" fontId="15" fillId="0" borderId="39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5" fillId="0" borderId="13" xfId="0" applyFont="1" applyFill="1" applyBorder="1" applyAlignment="1" applyProtection="1">
      <alignment horizontal="center" vertical="top" wrapText="1"/>
      <protection/>
    </xf>
    <xf numFmtId="0" fontId="15" fillId="0" borderId="30" xfId="0" applyFont="1" applyFill="1" applyBorder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center" vertical="top" wrapText="1"/>
      <protection/>
    </xf>
    <xf numFmtId="0" fontId="15" fillId="0" borderId="26" xfId="0" applyFont="1" applyFill="1" applyBorder="1" applyAlignment="1" applyProtection="1">
      <alignment horizontal="center" vertical="top" wrapText="1"/>
      <protection/>
    </xf>
    <xf numFmtId="0" fontId="15" fillId="0" borderId="40" xfId="0" applyFont="1" applyFill="1" applyBorder="1" applyAlignment="1" applyProtection="1">
      <alignment horizontal="center" vertical="top" wrapText="1"/>
      <protection/>
    </xf>
    <xf numFmtId="0" fontId="15" fillId="0" borderId="27" xfId="0" applyFont="1" applyFill="1" applyBorder="1" applyAlignment="1" applyProtection="1">
      <alignment horizontal="center" vertical="top" wrapText="1"/>
      <protection/>
    </xf>
    <xf numFmtId="0" fontId="13" fillId="5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5" fillId="0" borderId="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justify" wrapText="1"/>
      <protection/>
    </xf>
    <xf numFmtId="0" fontId="13" fillId="0" borderId="29" xfId="0" applyFont="1" applyBorder="1" applyAlignment="1" applyProtection="1">
      <alignment horizontal="justify" vertical="top" wrapText="1"/>
      <protection/>
    </xf>
    <xf numFmtId="0" fontId="15" fillId="0" borderId="17" xfId="0" applyFont="1" applyBorder="1" applyAlignment="1" applyProtection="1">
      <alignment horizontal="center" vertical="top" wrapText="1"/>
      <protection/>
    </xf>
    <xf numFmtId="0" fontId="15" fillId="0" borderId="18" xfId="0" applyFont="1" applyBorder="1" applyAlignment="1" applyProtection="1">
      <alignment horizontal="center" vertical="top" wrapText="1"/>
      <protection/>
    </xf>
    <xf numFmtId="0" fontId="15" fillId="0" borderId="4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15" fillId="0" borderId="42" xfId="0" applyFont="1" applyBorder="1" applyAlignment="1" applyProtection="1">
      <alignment horizontal="left" vertical="top" wrapText="1"/>
      <protection/>
    </xf>
    <xf numFmtId="0" fontId="15" fillId="0" borderId="43" xfId="0" applyFont="1" applyBorder="1" applyAlignment="1" applyProtection="1">
      <alignment horizontal="justify" vertical="top" wrapText="1"/>
      <protection/>
    </xf>
    <xf numFmtId="0" fontId="15" fillId="0" borderId="44" xfId="0" applyFont="1" applyBorder="1" applyAlignment="1" applyProtection="1">
      <alignment horizontal="justify" vertical="center" wrapText="1"/>
      <protection/>
    </xf>
    <xf numFmtId="0" fontId="13" fillId="0" borderId="39" xfId="0" applyFont="1" applyBorder="1" applyAlignment="1" applyProtection="1">
      <alignment horizontal="justify" vertical="top" wrapText="1"/>
      <protection/>
    </xf>
    <xf numFmtId="0" fontId="13" fillId="0" borderId="30" xfId="0" applyFont="1" applyBorder="1" applyAlignment="1" applyProtection="1">
      <alignment horizontal="justify" vertical="top" wrapText="1"/>
      <protection/>
    </xf>
    <xf numFmtId="0" fontId="13" fillId="0" borderId="40" xfId="0" applyFont="1" applyBorder="1" applyAlignment="1" applyProtection="1">
      <alignment horizontal="justify" vertical="top" wrapText="1"/>
      <protection/>
    </xf>
    <xf numFmtId="0" fontId="15" fillId="0" borderId="22" xfId="0" applyFont="1" applyBorder="1" applyAlignment="1" applyProtection="1">
      <alignment horizontal="justify" vertical="top" wrapText="1"/>
      <protection/>
    </xf>
    <xf numFmtId="0" fontId="13" fillId="0" borderId="17" xfId="0" applyFont="1" applyBorder="1" applyAlignment="1" applyProtection="1">
      <alignment horizontal="justify" vertical="top" wrapText="1"/>
      <protection/>
    </xf>
    <xf numFmtId="44" fontId="20" fillId="0" borderId="19" xfId="17" applyFont="1" applyBorder="1" applyAlignment="1" applyProtection="1">
      <alignment vertical="top" wrapText="1"/>
      <protection/>
    </xf>
    <xf numFmtId="0" fontId="15" fillId="0" borderId="36" xfId="0" applyFont="1" applyBorder="1" applyAlignment="1" applyProtection="1">
      <alignment horizontal="left" vertical="top" wrapText="1"/>
      <protection/>
    </xf>
    <xf numFmtId="44" fontId="20" fillId="0" borderId="45" xfId="17" applyFont="1" applyBorder="1" applyAlignment="1" applyProtection="1">
      <alignment horizontal="right" vertical="top" wrapText="1"/>
      <protection/>
    </xf>
    <xf numFmtId="44" fontId="20" fillId="0" borderId="45" xfId="17" applyFont="1" applyBorder="1" applyAlignment="1" applyProtection="1">
      <alignment vertical="top" wrapText="1"/>
      <protection/>
    </xf>
    <xf numFmtId="0" fontId="15" fillId="0" borderId="46" xfId="0" applyFont="1" applyBorder="1" applyAlignment="1" applyProtection="1">
      <alignment horizontal="left" vertical="top" wrapText="1"/>
      <protection/>
    </xf>
    <xf numFmtId="44" fontId="20" fillId="0" borderId="0" xfId="17" applyFont="1" applyBorder="1" applyAlignment="1" applyProtection="1">
      <alignment horizontal="right" vertical="top" wrapText="1"/>
      <protection/>
    </xf>
    <xf numFmtId="44" fontId="20" fillId="0" borderId="0" xfId="17" applyFont="1" applyBorder="1" applyAlignment="1" applyProtection="1">
      <alignment vertical="top" wrapText="1"/>
      <protection/>
    </xf>
    <xf numFmtId="44" fontId="20" fillId="6" borderId="47" xfId="17" applyFont="1" applyFill="1" applyBorder="1" applyAlignment="1" applyProtection="1">
      <alignment horizontal="right" vertical="top" wrapText="1"/>
      <protection/>
    </xf>
    <xf numFmtId="44" fontId="20" fillId="6" borderId="48" xfId="17" applyFont="1" applyFill="1" applyBorder="1" applyAlignment="1" applyProtection="1">
      <alignment vertical="top" wrapText="1"/>
      <protection/>
    </xf>
    <xf numFmtId="0" fontId="15" fillId="0" borderId="49" xfId="0" applyFont="1" applyBorder="1" applyAlignment="1" applyProtection="1">
      <alignment horizontal="left" vertical="top" wrapText="1"/>
      <protection/>
    </xf>
    <xf numFmtId="0" fontId="15" fillId="0" borderId="5" xfId="0" applyFont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44" fontId="20" fillId="0" borderId="19" xfId="17" applyFont="1" applyBorder="1" applyAlignment="1" applyProtection="1">
      <alignment horizontal="right" vertical="top" wrapText="1"/>
      <protection/>
    </xf>
    <xf numFmtId="0" fontId="15" fillId="0" borderId="50" xfId="0" applyFont="1" applyBorder="1" applyAlignment="1" applyProtection="1">
      <alignment horizontal="left" vertical="top" wrapText="1"/>
      <protection/>
    </xf>
    <xf numFmtId="44" fontId="20" fillId="0" borderId="51" xfId="17" applyFont="1" applyBorder="1" applyAlignment="1" applyProtection="1">
      <alignment horizontal="right" vertical="top" wrapText="1"/>
      <protection/>
    </xf>
    <xf numFmtId="0" fontId="15" fillId="0" borderId="0" xfId="0" applyFont="1" applyBorder="1" applyAlignment="1" applyProtection="1">
      <alignment horizontal="left" vertical="top" wrapText="1" indent="2"/>
      <protection/>
    </xf>
    <xf numFmtId="0" fontId="13" fillId="0" borderId="35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top" wrapText="1"/>
      <protection/>
    </xf>
    <xf numFmtId="0" fontId="15" fillId="0" borderId="50" xfId="0" applyFont="1" applyBorder="1" applyAlignment="1" applyProtection="1">
      <alignment vertical="top" wrapText="1"/>
      <protection/>
    </xf>
    <xf numFmtId="0" fontId="20" fillId="6" borderId="51" xfId="0" applyFont="1" applyFill="1" applyBorder="1" applyAlignment="1" applyProtection="1">
      <alignment horizontal="justify" vertical="top" wrapText="1"/>
      <protection/>
    </xf>
    <xf numFmtId="0" fontId="20" fillId="6" borderId="38" xfId="0" applyFont="1" applyFill="1" applyBorder="1" applyAlignment="1" applyProtection="1">
      <alignment horizontal="justify" vertical="top" wrapText="1"/>
      <protection/>
    </xf>
    <xf numFmtId="0" fontId="15" fillId="0" borderId="3" xfId="0" applyFont="1" applyBorder="1" applyAlignment="1" applyProtection="1">
      <alignment horizontal="left" vertical="top" wrapText="1"/>
      <protection/>
    </xf>
    <xf numFmtId="0" fontId="15" fillId="0" borderId="52" xfId="0" applyFont="1" applyBorder="1" applyAlignment="1" applyProtection="1">
      <alignment horizontal="left" vertical="top" wrapText="1"/>
      <protection/>
    </xf>
    <xf numFmtId="0" fontId="13" fillId="0" borderId="52" xfId="0" applyFont="1" applyBorder="1" applyAlignment="1" applyProtection="1">
      <alignment horizontal="left" vertical="top" wrapText="1"/>
      <protection/>
    </xf>
    <xf numFmtId="44" fontId="20" fillId="0" borderId="19" xfId="0" applyNumberFormat="1" applyFont="1" applyBorder="1" applyAlignment="1" applyProtection="1">
      <alignment horizontal="justify" vertical="top" wrapText="1"/>
      <protection/>
    </xf>
    <xf numFmtId="44" fontId="20" fillId="0" borderId="4" xfId="0" applyNumberFormat="1" applyFont="1" applyBorder="1" applyAlignment="1" applyProtection="1">
      <alignment horizontal="justify" vertical="top" wrapText="1"/>
      <protection/>
    </xf>
    <xf numFmtId="44" fontId="20" fillId="0" borderId="45" xfId="0" applyNumberFormat="1" applyFont="1" applyBorder="1" applyAlignment="1" applyProtection="1">
      <alignment horizontal="justify" vertical="center" wrapText="1"/>
      <protection/>
    </xf>
    <xf numFmtId="44" fontId="20" fillId="0" borderId="45" xfId="0" applyNumberFormat="1" applyFont="1" applyBorder="1" applyAlignment="1" applyProtection="1">
      <alignment horizontal="right" vertical="center" wrapText="1"/>
      <protection/>
    </xf>
    <xf numFmtId="0" fontId="41" fillId="4" borderId="45" xfId="0" applyFont="1" applyFill="1" applyBorder="1" applyAlignment="1" applyProtection="1">
      <alignment horizontal="center" vertical="center" wrapText="1"/>
      <protection/>
    </xf>
    <xf numFmtId="0" fontId="19" fillId="0" borderId="6" xfId="0" applyFont="1" applyBorder="1" applyAlignment="1" applyProtection="1">
      <alignment horizontal="justify" vertical="top" wrapText="1"/>
      <protection/>
    </xf>
    <xf numFmtId="44" fontId="20" fillId="0" borderId="0" xfId="0" applyNumberFormat="1" applyFont="1" applyFill="1" applyBorder="1" applyAlignment="1" applyProtection="1">
      <alignment horizontal="right" vertical="top" wrapText="1"/>
      <protection/>
    </xf>
    <xf numFmtId="44" fontId="6" fillId="0" borderId="45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15" fillId="5" borderId="23" xfId="0" applyFont="1" applyFill="1" applyBorder="1" applyAlignment="1" applyProtection="1">
      <alignment horizontal="center" vertical="top" wrapText="1"/>
      <protection/>
    </xf>
    <xf numFmtId="0" fontId="31" fillId="0" borderId="0" xfId="0" applyFont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5" fillId="5" borderId="25" xfId="0" applyFont="1" applyFill="1" applyBorder="1" applyAlignment="1" applyProtection="1">
      <alignment horizontal="center" vertical="top" wrapText="1"/>
      <protection/>
    </xf>
    <xf numFmtId="0" fontId="25" fillId="2" borderId="13" xfId="0" applyFont="1" applyFill="1" applyBorder="1" applyAlignment="1" applyProtection="1">
      <alignment horizontal="center" vertical="top" wrapText="1"/>
      <protection/>
    </xf>
    <xf numFmtId="0" fontId="15" fillId="3" borderId="13" xfId="0" applyFont="1" applyFill="1" applyBorder="1" applyAlignment="1" applyProtection="1">
      <alignment horizontal="center" vertical="top" wrapText="1"/>
      <protection/>
    </xf>
    <xf numFmtId="0" fontId="15" fillId="2" borderId="13" xfId="0" applyFont="1" applyFill="1" applyBorder="1" applyAlignment="1" applyProtection="1">
      <alignment horizontal="center" vertical="top" wrapText="1"/>
      <protection/>
    </xf>
    <xf numFmtId="0" fontId="15" fillId="2" borderId="15" xfId="0" applyFont="1" applyFill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6" fillId="4" borderId="13" xfId="0" applyFont="1" applyFill="1" applyBorder="1" applyAlignment="1" applyProtection="1">
      <alignment horizontal="center"/>
      <protection/>
    </xf>
    <xf numFmtId="0" fontId="15" fillId="0" borderId="3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15" fillId="5" borderId="13" xfId="0" applyFont="1" applyFill="1" applyBorder="1" applyAlignment="1" applyProtection="1">
      <alignment horizontal="center" vertical="top" wrapText="1"/>
      <protection/>
    </xf>
    <xf numFmtId="0" fontId="15" fillId="5" borderId="26" xfId="0" applyFont="1" applyFill="1" applyBorder="1" applyAlignment="1" applyProtection="1">
      <alignment horizontal="center" vertical="top" wrapText="1"/>
      <protection/>
    </xf>
    <xf numFmtId="0" fontId="13" fillId="2" borderId="25" xfId="0" applyFont="1" applyFill="1" applyBorder="1" applyAlignment="1" applyProtection="1">
      <alignment/>
      <protection locked="0"/>
    </xf>
    <xf numFmtId="0" fontId="13" fillId="2" borderId="13" xfId="0" applyFont="1" applyFill="1" applyBorder="1" applyAlignment="1" applyProtection="1">
      <alignment/>
      <protection locked="0"/>
    </xf>
    <xf numFmtId="0" fontId="13" fillId="2" borderId="30" xfId="0" applyFont="1" applyFill="1" applyBorder="1" applyAlignment="1" applyProtection="1">
      <alignment/>
      <protection locked="0"/>
    </xf>
    <xf numFmtId="0" fontId="13" fillId="2" borderId="15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3" fillId="2" borderId="28" xfId="0" applyFont="1" applyFill="1" applyBorder="1" applyAlignment="1" applyProtection="1">
      <alignment/>
      <protection locked="0"/>
    </xf>
    <xf numFmtId="0" fontId="13" fillId="2" borderId="26" xfId="0" applyFont="1" applyFill="1" applyBorder="1" applyAlignment="1" applyProtection="1">
      <alignment/>
      <protection locked="0"/>
    </xf>
    <xf numFmtId="0" fontId="13" fillId="2" borderId="40" xfId="0" applyFont="1" applyFill="1" applyBorder="1" applyAlignment="1" applyProtection="1">
      <alignment/>
      <protection locked="0"/>
    </xf>
    <xf numFmtId="0" fontId="13" fillId="2" borderId="27" xfId="0" applyFont="1" applyFill="1" applyBorder="1" applyAlignment="1" applyProtection="1">
      <alignment/>
      <protection locked="0"/>
    </xf>
    <xf numFmtId="0" fontId="13" fillId="0" borderId="2" xfId="0" applyFont="1" applyBorder="1" applyAlignment="1" applyProtection="1">
      <alignment/>
      <protection/>
    </xf>
    <xf numFmtId="0" fontId="13" fillId="0" borderId="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5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15" fillId="0" borderId="53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9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 wrapText="1"/>
      <protection/>
    </xf>
    <xf numFmtId="0" fontId="57" fillId="2" borderId="48" xfId="0" applyFont="1" applyFill="1" applyBorder="1" applyAlignment="1" applyProtection="1">
      <alignment vertical="center" wrapText="1"/>
      <protection locked="0"/>
    </xf>
    <xf numFmtId="0" fontId="57" fillId="2" borderId="11" xfId="0" applyFont="1" applyFill="1" applyBorder="1" applyAlignment="1" applyProtection="1">
      <alignment vertical="center" wrapText="1"/>
      <protection locked="0"/>
    </xf>
    <xf numFmtId="0" fontId="57" fillId="2" borderId="54" xfId="0" applyFont="1" applyFill="1" applyBorder="1" applyAlignment="1" applyProtection="1">
      <alignment vertical="center" wrapText="1"/>
      <protection locked="0"/>
    </xf>
    <xf numFmtId="0" fontId="57" fillId="3" borderId="48" xfId="0" applyFont="1" applyFill="1" applyBorder="1" applyAlignment="1" applyProtection="1">
      <alignment vertical="center" wrapText="1"/>
      <protection locked="0"/>
    </xf>
    <xf numFmtId="0" fontId="57" fillId="3" borderId="11" xfId="0" applyFont="1" applyFill="1" applyBorder="1" applyAlignment="1" applyProtection="1">
      <alignment vertical="center" wrapText="1"/>
      <protection locked="0"/>
    </xf>
    <xf numFmtId="0" fontId="57" fillId="3" borderId="54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46" fillId="0" borderId="0" xfId="0" applyFont="1" applyAlignment="1" applyProtection="1">
      <alignment vertical="center"/>
      <protection/>
    </xf>
    <xf numFmtId="0" fontId="46" fillId="7" borderId="0" xfId="0" applyFont="1" applyFill="1" applyBorder="1" applyAlignment="1" applyProtection="1">
      <alignment wrapText="1"/>
      <protection/>
    </xf>
    <xf numFmtId="0" fontId="15" fillId="3" borderId="52" xfId="0" applyFont="1" applyFill="1" applyBorder="1" applyAlignment="1" applyProtection="1">
      <alignment horizontal="right"/>
      <protection/>
    </xf>
    <xf numFmtId="0" fontId="15" fillId="3" borderId="19" xfId="0" applyFont="1" applyFill="1" applyBorder="1" applyAlignment="1" applyProtection="1">
      <alignment horizontal="left"/>
      <protection/>
    </xf>
    <xf numFmtId="0" fontId="46" fillId="7" borderId="0" xfId="0" applyFont="1" applyFill="1" applyBorder="1" applyAlignment="1" applyProtection="1">
      <alignment horizontal="left"/>
      <protection/>
    </xf>
    <xf numFmtId="0" fontId="15" fillId="2" borderId="52" xfId="0" applyFont="1" applyFill="1" applyBorder="1" applyAlignment="1" applyProtection="1">
      <alignment horizontal="right"/>
      <protection/>
    </xf>
    <xf numFmtId="0" fontId="15" fillId="2" borderId="19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3" xfId="0" applyFont="1" applyFill="1" applyBorder="1" applyAlignment="1" applyProtection="1">
      <alignment horizontal="right"/>
      <protection/>
    </xf>
    <xf numFmtId="0" fontId="15" fillId="0" borderId="4" xfId="0" applyFont="1" applyFill="1" applyBorder="1" applyAlignment="1" applyProtection="1">
      <alignment horizontal="left"/>
      <protection/>
    </xf>
    <xf numFmtId="0" fontId="15" fillId="0" borderId="36" xfId="0" applyFont="1" applyBorder="1" applyAlignment="1" applyProtection="1">
      <alignment horizontal="centerContinuous" vertical="center"/>
      <protection/>
    </xf>
    <xf numFmtId="0" fontId="13" fillId="0" borderId="37" xfId="0" applyFont="1" applyBorder="1" applyAlignment="1" applyProtection="1">
      <alignment horizontal="centerContinuous" vertical="center"/>
      <protection/>
    </xf>
    <xf numFmtId="0" fontId="15" fillId="3" borderId="50" xfId="0" applyFont="1" applyFill="1" applyBorder="1" applyAlignment="1" applyProtection="1">
      <alignment horizontal="center" vertical="center"/>
      <protection/>
    </xf>
    <xf numFmtId="0" fontId="15" fillId="3" borderId="38" xfId="0" applyFont="1" applyFill="1" applyBorder="1" applyAlignment="1" applyProtection="1">
      <alignment horizontal="center" vertical="center"/>
      <protection/>
    </xf>
    <xf numFmtId="0" fontId="46" fillId="7" borderId="0" xfId="0" applyFont="1" applyFill="1" applyBorder="1" applyAlignment="1" applyProtection="1">
      <alignment horizontal="center" vertical="center"/>
      <protection/>
    </xf>
    <xf numFmtId="0" fontId="15" fillId="2" borderId="50" xfId="0" applyFont="1" applyFill="1" applyBorder="1" applyAlignment="1" applyProtection="1">
      <alignment horizontal="center" vertical="center"/>
      <protection/>
    </xf>
    <xf numFmtId="0" fontId="15" fillId="2" borderId="38" xfId="0" applyFont="1" applyFill="1" applyBorder="1" applyAlignment="1" applyProtection="1">
      <alignment horizontal="center" vertical="center"/>
      <protection/>
    </xf>
    <xf numFmtId="0" fontId="13" fillId="3" borderId="17" xfId="0" applyFont="1" applyFill="1" applyBorder="1" applyAlignment="1" applyProtection="1">
      <alignment vertical="center"/>
      <protection locked="0"/>
    </xf>
    <xf numFmtId="39" fontId="13" fillId="3" borderId="55" xfId="17" applyNumberFormat="1" applyFont="1" applyFill="1" applyBorder="1" applyAlignment="1" applyProtection="1">
      <alignment vertical="center"/>
      <protection locked="0"/>
    </xf>
    <xf numFmtId="44" fontId="59" fillId="7" borderId="0" xfId="17" applyFont="1" applyFill="1" applyBorder="1" applyAlignment="1" applyProtection="1">
      <alignment vertical="center"/>
      <protection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39" fontId="13" fillId="2" borderId="19" xfId="17" applyNumberFormat="1" applyFont="1" applyFill="1" applyBorder="1" applyAlignment="1" applyProtection="1">
      <alignment horizontal="right" vertical="center"/>
      <protection locked="0"/>
    </xf>
    <xf numFmtId="0" fontId="13" fillId="3" borderId="25" xfId="0" applyFont="1" applyFill="1" applyBorder="1" applyAlignment="1" applyProtection="1">
      <alignment vertical="center"/>
      <protection locked="0"/>
    </xf>
    <xf numFmtId="39" fontId="13" fillId="3" borderId="15" xfId="17" applyNumberFormat="1" applyFont="1" applyFill="1" applyBorder="1" applyAlignment="1" applyProtection="1">
      <alignment vertical="center"/>
      <protection locked="0"/>
    </xf>
    <xf numFmtId="44" fontId="13" fillId="2" borderId="19" xfId="17" applyFont="1" applyFill="1" applyBorder="1" applyAlignment="1" applyProtection="1">
      <alignment horizontal="right"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39" fontId="13" fillId="3" borderId="56" xfId="17" applyNumberFormat="1" applyFont="1" applyFill="1" applyBorder="1" applyAlignment="1" applyProtection="1">
      <alignment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44" fontId="13" fillId="2" borderId="4" xfId="17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44" fontId="13" fillId="0" borderId="38" xfId="17" applyFont="1" applyBorder="1" applyAlignment="1" applyProtection="1">
      <alignment vertical="center"/>
      <protection/>
    </xf>
    <xf numFmtId="44" fontId="13" fillId="0" borderId="38" xfId="17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3" borderId="57" xfId="0" applyFont="1" applyFill="1" applyBorder="1" applyAlignment="1" applyProtection="1">
      <alignment horizontal="center" vertical="center"/>
      <protection/>
    </xf>
    <xf numFmtId="0" fontId="13" fillId="2" borderId="17" xfId="0" applyFont="1" applyFill="1" applyBorder="1" applyAlignment="1" applyProtection="1">
      <alignment vertical="center"/>
      <protection locked="0"/>
    </xf>
    <xf numFmtId="39" fontId="13" fillId="2" borderId="19" xfId="17" applyNumberFormat="1" applyFont="1" applyFill="1" applyBorder="1" applyAlignment="1" applyProtection="1">
      <alignment vertical="center"/>
      <protection locked="0"/>
    </xf>
    <xf numFmtId="0" fontId="13" fillId="2" borderId="35" xfId="0" applyFont="1" applyFill="1" applyBorder="1" applyAlignment="1" applyProtection="1">
      <alignment vertical="center"/>
      <protection locked="0"/>
    </xf>
    <xf numFmtId="39" fontId="13" fillId="2" borderId="4" xfId="17" applyNumberFormat="1" applyFont="1" applyFill="1" applyBorder="1" applyAlignment="1" applyProtection="1">
      <alignment vertical="center"/>
      <protection locked="0"/>
    </xf>
    <xf numFmtId="0" fontId="15" fillId="0" borderId="58" xfId="0" applyFont="1" applyBorder="1" applyAlignment="1" applyProtection="1">
      <alignment horizontal="left" vertical="center"/>
      <protection/>
    </xf>
    <xf numFmtId="0" fontId="13" fillId="0" borderId="58" xfId="0" applyFont="1" applyBorder="1" applyAlignment="1" applyProtection="1">
      <alignment horizontal="centerContinuous" vertical="center"/>
      <protection/>
    </xf>
    <xf numFmtId="0" fontId="13" fillId="0" borderId="9" xfId="0" applyFont="1" applyBorder="1" applyAlignment="1" applyProtection="1">
      <alignment horizontal="centerContinuous" vertical="center"/>
      <protection/>
    </xf>
    <xf numFmtId="0" fontId="15" fillId="3" borderId="22" xfId="0" applyFont="1" applyFill="1" applyBorder="1" applyAlignment="1" applyProtection="1">
      <alignment horizontal="center" vertical="center"/>
      <protection/>
    </xf>
    <xf numFmtId="44" fontId="15" fillId="3" borderId="24" xfId="17" applyFont="1" applyFill="1" applyBorder="1" applyAlignment="1" applyProtection="1">
      <alignment horizontal="center" vertical="center"/>
      <protection/>
    </xf>
    <xf numFmtId="44" fontId="46" fillId="7" borderId="0" xfId="17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48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Continuous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3" fillId="3" borderId="28" xfId="0" applyFont="1" applyFill="1" applyBorder="1" applyAlignment="1" applyProtection="1">
      <alignment vertical="center"/>
      <protection locked="0"/>
    </xf>
    <xf numFmtId="39" fontId="13" fillId="3" borderId="27" xfId="17" applyNumberFormat="1" applyFont="1" applyFill="1" applyBorder="1" applyAlignment="1" applyProtection="1">
      <alignment vertical="center"/>
      <protection locked="0"/>
    </xf>
    <xf numFmtId="0" fontId="13" fillId="2" borderId="20" xfId="0" applyFont="1" applyFill="1" applyBorder="1" applyAlignment="1" applyProtection="1">
      <alignment vertical="center"/>
      <protection locked="0"/>
    </xf>
    <xf numFmtId="39" fontId="13" fillId="2" borderId="7" xfId="17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36" xfId="0" applyFont="1" applyBorder="1" applyAlignment="1" applyProtection="1">
      <alignment horizontal="center" vertical="center"/>
      <protection/>
    </xf>
    <xf numFmtId="166" fontId="13" fillId="0" borderId="45" xfId="0" applyNumberFormat="1" applyFont="1" applyBorder="1" applyAlignment="1" applyProtection="1">
      <alignment horizontal="right"/>
      <protection/>
    </xf>
    <xf numFmtId="166" fontId="46" fillId="7" borderId="36" xfId="0" applyNumberFormat="1" applyFont="1" applyFill="1" applyBorder="1" applyAlignment="1" applyProtection="1">
      <alignment horizontal="right"/>
      <protection/>
    </xf>
    <xf numFmtId="166" fontId="13" fillId="0" borderId="45" xfId="0" applyNumberFormat="1" applyFont="1" applyBorder="1" applyAlignment="1" applyProtection="1">
      <alignment/>
      <protection/>
    </xf>
    <xf numFmtId="166" fontId="15" fillId="0" borderId="0" xfId="0" applyNumberFormat="1" applyFont="1" applyBorder="1" applyAlignment="1" applyProtection="1">
      <alignment horizontal="right"/>
      <protection/>
    </xf>
    <xf numFmtId="166" fontId="46" fillId="0" borderId="0" xfId="0" applyNumberFormat="1" applyFont="1" applyFill="1" applyBorder="1" applyAlignment="1" applyProtection="1">
      <alignment horizontal="right"/>
      <protection/>
    </xf>
    <xf numFmtId="166" fontId="13" fillId="0" borderId="0" xfId="0" applyNumberFormat="1" applyFont="1" applyBorder="1" applyAlignment="1" applyProtection="1">
      <alignment/>
      <protection/>
    </xf>
    <xf numFmtId="0" fontId="46" fillId="0" borderId="0" xfId="0" applyFont="1" applyAlignment="1" applyProtection="1">
      <alignment horizontal="left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44" fontId="13" fillId="0" borderId="4" xfId="17" applyFont="1" applyBorder="1" applyAlignment="1" applyProtection="1">
      <alignment vertical="center"/>
      <protection/>
    </xf>
    <xf numFmtId="44" fontId="59" fillId="0" borderId="0" xfId="17" applyFont="1" applyFill="1" applyBorder="1" applyAlignment="1" applyProtection="1">
      <alignment vertical="center"/>
      <protection/>
    </xf>
    <xf numFmtId="44" fontId="13" fillId="0" borderId="4" xfId="17" applyFont="1" applyBorder="1" applyAlignment="1" applyProtection="1">
      <alignment horizontal="right" vertical="center"/>
      <protection/>
    </xf>
    <xf numFmtId="44" fontId="13" fillId="3" borderId="15" xfId="17" applyFont="1" applyFill="1" applyBorder="1" applyAlignment="1" applyProtection="1">
      <alignment vertical="center"/>
      <protection locked="0"/>
    </xf>
    <xf numFmtId="44" fontId="13" fillId="2" borderId="19" xfId="17" applyFont="1" applyFill="1" applyBorder="1" applyAlignment="1" applyProtection="1">
      <alignment vertical="center"/>
      <protection locked="0"/>
    </xf>
    <xf numFmtId="44" fontId="13" fillId="3" borderId="27" xfId="17" applyFont="1" applyFill="1" applyBorder="1" applyAlignment="1" applyProtection="1">
      <alignment vertical="center"/>
      <protection locked="0"/>
    </xf>
    <xf numFmtId="44" fontId="13" fillId="2" borderId="7" xfId="17" applyFont="1" applyFill="1" applyBorder="1" applyAlignment="1" applyProtection="1">
      <alignment vertical="center"/>
      <protection locked="0"/>
    </xf>
    <xf numFmtId="166" fontId="13" fillId="0" borderId="0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 vertical="center"/>
      <protection/>
    </xf>
    <xf numFmtId="4" fontId="13" fillId="0" borderId="0" xfId="17" applyNumberFormat="1" applyFont="1" applyAlignment="1" applyProtection="1">
      <alignment/>
      <protection/>
    </xf>
    <xf numFmtId="44" fontId="13" fillId="0" borderId="0" xfId="17" applyFont="1" applyAlignment="1" applyProtection="1">
      <alignment/>
      <protection/>
    </xf>
    <xf numFmtId="0" fontId="13" fillId="0" borderId="0" xfId="0" applyFont="1" applyBorder="1" applyAlignment="1" applyProtection="1">
      <alignment horizontal="centerContinuous" wrapText="1"/>
      <protection/>
    </xf>
    <xf numFmtId="0" fontId="13" fillId="0" borderId="37" xfId="0" applyFont="1" applyBorder="1" applyAlignment="1" applyProtection="1">
      <alignment horizontal="left" wrapText="1"/>
      <protection/>
    </xf>
    <xf numFmtId="0" fontId="13" fillId="0" borderId="37" xfId="0" applyFont="1" applyBorder="1" applyAlignment="1" applyProtection="1">
      <alignment horizontal="centerContinuous" wrapText="1"/>
      <protection/>
    </xf>
    <xf numFmtId="4" fontId="13" fillId="0" borderId="37" xfId="17" applyNumberFormat="1" applyFont="1" applyBorder="1" applyAlignment="1" applyProtection="1">
      <alignment horizontal="centerContinuous" wrapText="1"/>
      <protection/>
    </xf>
    <xf numFmtId="44" fontId="59" fillId="7" borderId="37" xfId="17" applyFont="1" applyFill="1" applyBorder="1" applyAlignment="1" applyProtection="1">
      <alignment horizontal="centerContinuous" wrapText="1"/>
      <protection/>
    </xf>
    <xf numFmtId="4" fontId="20" fillId="0" borderId="37" xfId="17" applyNumberFormat="1" applyFont="1" applyBorder="1" applyAlignment="1" applyProtection="1">
      <alignment horizontal="centerContinuous" wrapText="1"/>
      <protection/>
    </xf>
    <xf numFmtId="44" fontId="13" fillId="0" borderId="37" xfId="17" applyFont="1" applyBorder="1" applyAlignment="1" applyProtection="1">
      <alignment horizontal="centerContinuous" wrapText="1"/>
      <protection/>
    </xf>
    <xf numFmtId="0" fontId="13" fillId="0" borderId="37" xfId="0" applyFont="1" applyBorder="1" applyAlignment="1" applyProtection="1">
      <alignment horizontal="center" wrapText="1"/>
      <protection/>
    </xf>
    <xf numFmtId="44" fontId="13" fillId="0" borderId="38" xfId="17" applyFont="1" applyBorder="1" applyAlignment="1" applyProtection="1">
      <alignment horizontal="center" wrapText="1"/>
      <protection/>
    </xf>
    <xf numFmtId="0" fontId="13" fillId="0" borderId="8" xfId="0" applyFont="1" applyBorder="1" applyAlignment="1" applyProtection="1">
      <alignment wrapText="1"/>
      <protection/>
    </xf>
    <xf numFmtId="0" fontId="13" fillId="2" borderId="47" xfId="0" applyFont="1" applyFill="1" applyBorder="1" applyAlignment="1" applyProtection="1">
      <alignment/>
      <protection locked="0"/>
    </xf>
    <xf numFmtId="0" fontId="13" fillId="2" borderId="23" xfId="0" applyFont="1" applyFill="1" applyBorder="1" applyAlignment="1" applyProtection="1">
      <alignment/>
      <protection locked="0"/>
    </xf>
    <xf numFmtId="4" fontId="13" fillId="2" borderId="23" xfId="17" applyNumberFormat="1" applyFont="1" applyFill="1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centerContinuous" wrapText="1"/>
      <protection/>
    </xf>
    <xf numFmtId="4" fontId="13" fillId="0" borderId="23" xfId="17" applyNumberFormat="1" applyFont="1" applyFill="1" applyBorder="1" applyAlignment="1" applyProtection="1">
      <alignment/>
      <protection/>
    </xf>
    <xf numFmtId="44" fontId="59" fillId="7" borderId="23" xfId="17" applyFont="1" applyFill="1" applyBorder="1" applyAlignment="1" applyProtection="1">
      <alignment/>
      <protection/>
    </xf>
    <xf numFmtId="44" fontId="13" fillId="0" borderId="23" xfId="17" applyFont="1" applyBorder="1" applyAlignment="1" applyProtection="1">
      <alignment horizontal="left" wrapText="1"/>
      <protection/>
    </xf>
    <xf numFmtId="2" fontId="13" fillId="0" borderId="23" xfId="17" applyNumberFormat="1" applyFont="1" applyBorder="1" applyAlignment="1" applyProtection="1">
      <alignment horizontal="centerContinuous" wrapText="1"/>
      <protection/>
    </xf>
    <xf numFmtId="10" fontId="13" fillId="2" borderId="23" xfId="0" applyNumberFormat="1" applyFont="1" applyFill="1" applyBorder="1" applyAlignment="1" applyProtection="1">
      <alignment horizontal="center"/>
      <protection locked="0"/>
    </xf>
    <xf numFmtId="4" fontId="13" fillId="0" borderId="24" xfId="17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Continuous"/>
      <protection/>
    </xf>
    <xf numFmtId="172" fontId="13" fillId="0" borderId="3" xfId="0" applyNumberFormat="1" applyFont="1" applyFill="1" applyBorder="1" applyAlignment="1" applyProtection="1">
      <alignment horizontal="right" vertical="center"/>
      <protection/>
    </xf>
    <xf numFmtId="1" fontId="15" fillId="0" borderId="4" xfId="0" applyNumberFormat="1" applyFont="1" applyFill="1" applyBorder="1" applyAlignment="1" applyProtection="1">
      <alignment horizontal="centerContinuous" vertical="center"/>
      <protection/>
    </xf>
    <xf numFmtId="0" fontId="13" fillId="2" borderId="41" xfId="0" applyFont="1" applyFill="1" applyBorder="1" applyAlignment="1" applyProtection="1">
      <alignment/>
      <protection locked="0"/>
    </xf>
    <xf numFmtId="0" fontId="13" fillId="2" borderId="13" xfId="0" applyFont="1" applyFill="1" applyBorder="1" applyAlignment="1" applyProtection="1">
      <alignment/>
      <protection locked="0"/>
    </xf>
    <xf numFmtId="4" fontId="13" fillId="2" borderId="13" xfId="17" applyNumberFormat="1" applyFont="1" applyFill="1" applyBorder="1" applyAlignment="1" applyProtection="1">
      <alignment/>
      <protection locked="0"/>
    </xf>
    <xf numFmtId="0" fontId="13" fillId="0" borderId="13" xfId="0" applyFont="1" applyBorder="1" applyAlignment="1" applyProtection="1">
      <alignment horizontal="centerContinuous" wrapText="1"/>
      <protection/>
    </xf>
    <xf numFmtId="4" fontId="13" fillId="0" borderId="13" xfId="17" applyNumberFormat="1" applyFont="1" applyFill="1" applyBorder="1" applyAlignment="1" applyProtection="1">
      <alignment/>
      <protection/>
    </xf>
    <xf numFmtId="44" fontId="59" fillId="7" borderId="13" xfId="17" applyFont="1" applyFill="1" applyBorder="1" applyAlignment="1" applyProtection="1">
      <alignment/>
      <protection/>
    </xf>
    <xf numFmtId="2" fontId="13" fillId="0" borderId="13" xfId="17" applyNumberFormat="1" applyFont="1" applyBorder="1" applyAlignment="1" applyProtection="1">
      <alignment horizontal="centerContinuous" wrapText="1"/>
      <protection/>
    </xf>
    <xf numFmtId="10" fontId="13" fillId="2" borderId="13" xfId="0" applyNumberFormat="1" applyFont="1" applyFill="1" applyBorder="1" applyAlignment="1" applyProtection="1">
      <alignment horizontal="center"/>
      <protection locked="0"/>
    </xf>
    <xf numFmtId="4" fontId="13" fillId="0" borderId="15" xfId="17" applyNumberFormat="1" applyFont="1" applyBorder="1" applyAlignment="1" applyProtection="1">
      <alignment/>
      <protection/>
    </xf>
    <xf numFmtId="14" fontId="13" fillId="0" borderId="0" xfId="0" applyNumberFormat="1" applyFont="1" applyBorder="1" applyAlignment="1" applyProtection="1">
      <alignment horizontal="centerContinuous"/>
      <protection/>
    </xf>
    <xf numFmtId="14" fontId="13" fillId="0" borderId="3" xfId="0" applyNumberFormat="1" applyFont="1" applyBorder="1" applyAlignment="1" applyProtection="1">
      <alignment horizontal="centerContinuous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172" fontId="13" fillId="0" borderId="3" xfId="0" applyNumberFormat="1" applyFont="1" applyBorder="1" applyAlignment="1" applyProtection="1">
      <alignment horizontal="right" vertical="center"/>
      <protection/>
    </xf>
    <xf numFmtId="1" fontId="15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right" vertical="center"/>
      <protection/>
    </xf>
    <xf numFmtId="1" fontId="13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right" vertical="center"/>
      <protection/>
    </xf>
    <xf numFmtId="1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2" borderId="59" xfId="0" applyFont="1" applyFill="1" applyBorder="1" applyAlignment="1" applyProtection="1">
      <alignment/>
      <protection locked="0"/>
    </xf>
    <xf numFmtId="0" fontId="13" fillId="2" borderId="26" xfId="0" applyFont="1" applyFill="1" applyBorder="1" applyAlignment="1" applyProtection="1">
      <alignment/>
      <protection locked="0"/>
    </xf>
    <xf numFmtId="4" fontId="13" fillId="2" borderId="26" xfId="17" applyNumberFormat="1" applyFont="1" applyFill="1" applyBorder="1" applyAlignment="1" applyProtection="1">
      <alignment/>
      <protection locked="0"/>
    </xf>
    <xf numFmtId="0" fontId="13" fillId="0" borderId="26" xfId="0" applyFont="1" applyBorder="1" applyAlignment="1" applyProtection="1">
      <alignment horizontal="centerContinuous" wrapText="1"/>
      <protection/>
    </xf>
    <xf numFmtId="0" fontId="13" fillId="0" borderId="60" xfId="0" applyFont="1" applyBorder="1" applyAlignment="1" applyProtection="1">
      <alignment horizontal="centerContinuous" wrapText="1"/>
      <protection/>
    </xf>
    <xf numFmtId="4" fontId="13" fillId="0" borderId="26" xfId="17" applyNumberFormat="1" applyFont="1" applyFill="1" applyBorder="1" applyAlignment="1" applyProtection="1">
      <alignment/>
      <protection/>
    </xf>
    <xf numFmtId="44" fontId="59" fillId="7" borderId="26" xfId="17" applyFont="1" applyFill="1" applyBorder="1" applyAlignment="1" applyProtection="1">
      <alignment/>
      <protection/>
    </xf>
    <xf numFmtId="44" fontId="13" fillId="0" borderId="60" xfId="17" applyFont="1" applyBorder="1" applyAlignment="1" applyProtection="1">
      <alignment horizontal="left" wrapText="1"/>
      <protection/>
    </xf>
    <xf numFmtId="2" fontId="13" fillId="0" borderId="26" xfId="17" applyNumberFormat="1" applyFont="1" applyBorder="1" applyAlignment="1" applyProtection="1">
      <alignment horizontal="centerContinuous" wrapText="1"/>
      <protection/>
    </xf>
    <xf numFmtId="10" fontId="13" fillId="2" borderId="26" xfId="0" applyNumberFormat="1" applyFont="1" applyFill="1" applyBorder="1" applyAlignment="1" applyProtection="1">
      <alignment horizontal="center"/>
      <protection locked="0"/>
    </xf>
    <xf numFmtId="4" fontId="13" fillId="0" borderId="27" xfId="17" applyNumberFormat="1" applyFont="1" applyBorder="1" applyAlignment="1" applyProtection="1">
      <alignment/>
      <protection/>
    </xf>
    <xf numFmtId="0" fontId="13" fillId="3" borderId="18" xfId="0" applyFont="1" applyFill="1" applyBorder="1" applyAlignment="1" applyProtection="1">
      <alignment/>
      <protection locked="0"/>
    </xf>
    <xf numFmtId="0" fontId="13" fillId="3" borderId="61" xfId="0" applyFont="1" applyFill="1" applyBorder="1" applyAlignment="1" applyProtection="1">
      <alignment/>
      <protection locked="0"/>
    </xf>
    <xf numFmtId="4" fontId="13" fillId="3" borderId="61" xfId="17" applyNumberFormat="1" applyFont="1" applyFill="1" applyBorder="1" applyAlignment="1" applyProtection="1">
      <alignment/>
      <protection locked="0"/>
    </xf>
    <xf numFmtId="0" fontId="13" fillId="0" borderId="61" xfId="0" applyFont="1" applyBorder="1" applyAlignment="1" applyProtection="1">
      <alignment horizontal="centerContinuous" wrapText="1"/>
      <protection/>
    </xf>
    <xf numFmtId="4" fontId="13" fillId="0" borderId="61" xfId="17" applyNumberFormat="1" applyFont="1" applyFill="1" applyBorder="1" applyAlignment="1" applyProtection="1">
      <alignment/>
      <protection/>
    </xf>
    <xf numFmtId="44" fontId="13" fillId="7" borderId="61" xfId="17" applyFont="1" applyFill="1" applyBorder="1" applyAlignment="1" applyProtection="1">
      <alignment/>
      <protection/>
    </xf>
    <xf numFmtId="44" fontId="13" fillId="0" borderId="61" xfId="17" applyFont="1" applyBorder="1" applyAlignment="1" applyProtection="1">
      <alignment horizontal="left" wrapText="1"/>
      <protection/>
    </xf>
    <xf numFmtId="2" fontId="13" fillId="0" borderId="61" xfId="17" applyNumberFormat="1" applyFont="1" applyBorder="1" applyAlignment="1" applyProtection="1">
      <alignment horizontal="centerContinuous" wrapText="1"/>
      <protection/>
    </xf>
    <xf numFmtId="10" fontId="13" fillId="3" borderId="61" xfId="0" applyNumberFormat="1" applyFont="1" applyFill="1" applyBorder="1" applyAlignment="1" applyProtection="1">
      <alignment horizontal="center"/>
      <protection locked="0"/>
    </xf>
    <xf numFmtId="4" fontId="13" fillId="0" borderId="55" xfId="17" applyNumberFormat="1" applyFont="1" applyBorder="1" applyAlignment="1" applyProtection="1">
      <alignment/>
      <protection/>
    </xf>
    <xf numFmtId="1" fontId="62" fillId="0" borderId="3" xfId="0" applyNumberFormat="1" applyFont="1" applyBorder="1" applyAlignment="1" applyProtection="1">
      <alignment/>
      <protection/>
    </xf>
    <xf numFmtId="0" fontId="62" fillId="0" borderId="4" xfId="0" applyFont="1" applyBorder="1" applyAlignment="1" applyProtection="1">
      <alignment horizontal="left"/>
      <protection/>
    </xf>
    <xf numFmtId="1" fontId="15" fillId="0" borderId="4" xfId="0" applyNumberFormat="1" applyFont="1" applyBorder="1" applyAlignment="1" applyProtection="1">
      <alignment horizontal="centerContinuous" vertical="center"/>
      <protection/>
    </xf>
    <xf numFmtId="0" fontId="13" fillId="3" borderId="41" xfId="0" applyFont="1" applyFill="1" applyBorder="1" applyAlignment="1" applyProtection="1">
      <alignment/>
      <protection locked="0"/>
    </xf>
    <xf numFmtId="0" fontId="13" fillId="3" borderId="13" xfId="0" applyFont="1" applyFill="1" applyBorder="1" applyAlignment="1" applyProtection="1">
      <alignment/>
      <protection locked="0"/>
    </xf>
    <xf numFmtId="4" fontId="13" fillId="3" borderId="13" xfId="17" applyNumberFormat="1" applyFont="1" applyFill="1" applyBorder="1" applyAlignment="1" applyProtection="1">
      <alignment/>
      <protection locked="0"/>
    </xf>
    <xf numFmtId="44" fontId="13" fillId="7" borderId="13" xfId="17" applyFont="1" applyFill="1" applyBorder="1" applyAlignment="1" applyProtection="1">
      <alignment/>
      <protection/>
    </xf>
    <xf numFmtId="44" fontId="13" fillId="0" borderId="13" xfId="17" applyFont="1" applyBorder="1" applyAlignment="1" applyProtection="1">
      <alignment horizontal="left" wrapText="1"/>
      <protection/>
    </xf>
    <xf numFmtId="10" fontId="13" fillId="3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62" fillId="0" borderId="4" xfId="0" applyFont="1" applyBorder="1" applyAlignment="1" applyProtection="1">
      <alignment/>
      <protection/>
    </xf>
    <xf numFmtId="1" fontId="15" fillId="0" borderId="4" xfId="0" applyNumberFormat="1" applyFont="1" applyBorder="1" applyAlignment="1" applyProtection="1">
      <alignment horizontal="center" vertical="center"/>
      <protection/>
    </xf>
    <xf numFmtId="1" fontId="13" fillId="0" borderId="4" xfId="0" applyNumberFormat="1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3" borderId="62" xfId="0" applyFont="1" applyFill="1" applyBorder="1" applyAlignment="1" applyProtection="1">
      <alignment/>
      <protection locked="0"/>
    </xf>
    <xf numFmtId="0" fontId="13" fillId="3" borderId="14" xfId="0" applyFont="1" applyFill="1" applyBorder="1" applyAlignment="1" applyProtection="1">
      <alignment/>
      <protection locked="0"/>
    </xf>
    <xf numFmtId="4" fontId="13" fillId="3" borderId="14" xfId="17" applyNumberFormat="1" applyFont="1" applyFill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Continuous" wrapText="1"/>
      <protection/>
    </xf>
    <xf numFmtId="0" fontId="13" fillId="0" borderId="16" xfId="0" applyFont="1" applyBorder="1" applyAlignment="1" applyProtection="1">
      <alignment horizontal="centerContinuous" wrapText="1"/>
      <protection/>
    </xf>
    <xf numFmtId="44" fontId="13" fillId="7" borderId="14" xfId="17" applyFont="1" applyFill="1" applyBorder="1" applyAlignment="1" applyProtection="1">
      <alignment/>
      <protection/>
    </xf>
    <xf numFmtId="44" fontId="13" fillId="0" borderId="16" xfId="17" applyFont="1" applyBorder="1" applyAlignment="1" applyProtection="1">
      <alignment horizontal="left" wrapText="1"/>
      <protection/>
    </xf>
    <xf numFmtId="2" fontId="13" fillId="0" borderId="14" xfId="17" applyNumberFormat="1" applyFont="1" applyBorder="1" applyAlignment="1" applyProtection="1">
      <alignment horizontal="centerContinuous" wrapText="1"/>
      <protection/>
    </xf>
    <xf numFmtId="4" fontId="13" fillId="0" borderId="14" xfId="17" applyNumberFormat="1" applyFont="1" applyFill="1" applyBorder="1" applyAlignment="1" applyProtection="1">
      <alignment/>
      <protection/>
    </xf>
    <xf numFmtId="10" fontId="13" fillId="3" borderId="14" xfId="0" applyNumberFormat="1" applyFont="1" applyFill="1" applyBorder="1" applyAlignment="1" applyProtection="1">
      <alignment horizontal="center"/>
      <protection locked="0"/>
    </xf>
    <xf numFmtId="4" fontId="13" fillId="0" borderId="56" xfId="17" applyNumberFormat="1" applyFont="1" applyBorder="1" applyAlignment="1" applyProtection="1">
      <alignment/>
      <protection/>
    </xf>
    <xf numFmtId="44" fontId="13" fillId="7" borderId="23" xfId="17" applyFont="1" applyFill="1" applyBorder="1" applyAlignment="1" applyProtection="1">
      <alignment/>
      <protection/>
    </xf>
    <xf numFmtId="1" fontId="62" fillId="0" borderId="1" xfId="0" applyNumberFormat="1" applyFont="1" applyBorder="1" applyAlignment="1" applyProtection="1">
      <alignment/>
      <protection/>
    </xf>
    <xf numFmtId="0" fontId="62" fillId="0" borderId="8" xfId="0" applyFont="1" applyFill="1" applyBorder="1" applyAlignment="1" applyProtection="1">
      <alignment horizontal="left"/>
      <protection/>
    </xf>
    <xf numFmtId="44" fontId="13" fillId="7" borderId="26" xfId="17" applyFont="1" applyFill="1" applyBorder="1" applyAlignment="1" applyProtection="1">
      <alignment/>
      <protection/>
    </xf>
    <xf numFmtId="0" fontId="13" fillId="3" borderId="47" xfId="0" applyFont="1" applyFill="1" applyBorder="1" applyAlignment="1" applyProtection="1">
      <alignment/>
      <protection locked="0"/>
    </xf>
    <xf numFmtId="0" fontId="13" fillId="3" borderId="23" xfId="0" applyFont="1" applyFill="1" applyBorder="1" applyAlignment="1" applyProtection="1">
      <alignment/>
      <protection locked="0"/>
    </xf>
    <xf numFmtId="4" fontId="13" fillId="3" borderId="23" xfId="17" applyNumberFormat="1" applyFont="1" applyFill="1" applyBorder="1" applyAlignment="1" applyProtection="1">
      <alignment/>
      <protection locked="0"/>
    </xf>
    <xf numFmtId="10" fontId="13" fillId="3" borderId="23" xfId="0" applyNumberFormat="1" applyFont="1" applyFill="1" applyBorder="1" applyAlignment="1" applyProtection="1">
      <alignment horizontal="center"/>
      <protection locked="0"/>
    </xf>
    <xf numFmtId="0" fontId="62" fillId="0" borderId="8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vertical="center"/>
      <protection/>
    </xf>
    <xf numFmtId="0" fontId="13" fillId="3" borderId="59" xfId="0" applyFont="1" applyFill="1" applyBorder="1" applyAlignment="1" applyProtection="1">
      <alignment/>
      <protection locked="0"/>
    </xf>
    <xf numFmtId="0" fontId="13" fillId="3" borderId="26" xfId="0" applyFont="1" applyFill="1" applyBorder="1" applyAlignment="1" applyProtection="1">
      <alignment/>
      <protection locked="0"/>
    </xf>
    <xf numFmtId="4" fontId="13" fillId="3" borderId="26" xfId="17" applyNumberFormat="1" applyFont="1" applyFill="1" applyBorder="1" applyAlignment="1" applyProtection="1">
      <alignment/>
      <protection locked="0"/>
    </xf>
    <xf numFmtId="10" fontId="13" fillId="3" borderId="26" xfId="0" applyNumberFormat="1" applyFont="1" applyFill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/>
      <protection/>
    </xf>
    <xf numFmtId="0" fontId="13" fillId="0" borderId="63" xfId="0" applyFont="1" applyBorder="1" applyAlignment="1" applyProtection="1">
      <alignment/>
      <protection/>
    </xf>
    <xf numFmtId="0" fontId="13" fillId="0" borderId="64" xfId="0" applyFont="1" applyBorder="1" applyAlignment="1" applyProtection="1">
      <alignment vertical="center"/>
      <protection/>
    </xf>
    <xf numFmtId="0" fontId="13" fillId="0" borderId="64" xfId="0" applyFont="1" applyBorder="1" applyAlignment="1" applyProtection="1">
      <alignment/>
      <protection/>
    </xf>
    <xf numFmtId="4" fontId="13" fillId="0" borderId="64" xfId="17" applyNumberFormat="1" applyFont="1" applyBorder="1" applyAlignment="1" applyProtection="1">
      <alignment/>
      <protection/>
    </xf>
    <xf numFmtId="2" fontId="13" fillId="0" borderId="64" xfId="0" applyNumberFormat="1" applyFont="1" applyBorder="1" applyAlignment="1" applyProtection="1">
      <alignment/>
      <protection/>
    </xf>
    <xf numFmtId="4" fontId="13" fillId="0" borderId="64" xfId="17" applyNumberFormat="1" applyFont="1" applyBorder="1" applyAlignment="1" applyProtection="1">
      <alignment/>
      <protection locked="0"/>
    </xf>
    <xf numFmtId="2" fontId="13" fillId="0" borderId="64" xfId="17" applyNumberFormat="1" applyFont="1" applyBorder="1" applyAlignment="1" applyProtection="1">
      <alignment/>
      <protection/>
    </xf>
    <xf numFmtId="0" fontId="13" fillId="0" borderId="64" xfId="0" applyFont="1" applyBorder="1" applyAlignment="1" applyProtection="1">
      <alignment horizontal="center"/>
      <protection/>
    </xf>
    <xf numFmtId="44" fontId="13" fillId="0" borderId="18" xfId="17" applyFont="1" applyBorder="1" applyAlignment="1" applyProtection="1">
      <alignment/>
      <protection/>
    </xf>
    <xf numFmtId="0" fontId="13" fillId="0" borderId="58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/>
      <protection/>
    </xf>
    <xf numFmtId="4" fontId="13" fillId="0" borderId="9" xfId="17" applyNumberFormat="1" applyFont="1" applyBorder="1" applyAlignment="1" applyProtection="1">
      <alignment/>
      <protection/>
    </xf>
    <xf numFmtId="2" fontId="13" fillId="0" borderId="9" xfId="0" applyNumberFormat="1" applyFont="1" applyBorder="1" applyAlignment="1" applyProtection="1">
      <alignment/>
      <protection/>
    </xf>
    <xf numFmtId="2" fontId="13" fillId="0" borderId="9" xfId="17" applyNumberFormat="1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/>
      <protection/>
    </xf>
    <xf numFmtId="44" fontId="13" fillId="0" borderId="62" xfId="17" applyFont="1" applyBorder="1" applyAlignment="1" applyProtection="1">
      <alignment/>
      <protection/>
    </xf>
    <xf numFmtId="4" fontId="15" fillId="0" borderId="0" xfId="17" applyNumberFormat="1" applyFont="1" applyBorder="1" applyAlignment="1" applyProtection="1">
      <alignment horizontal="right"/>
      <protection/>
    </xf>
    <xf numFmtId="44" fontId="13" fillId="0" borderId="0" xfId="17" applyFont="1" applyBorder="1" applyAlignment="1" applyProtection="1">
      <alignment/>
      <protection/>
    </xf>
    <xf numFmtId="4" fontId="13" fillId="0" borderId="0" xfId="17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44" fontId="15" fillId="0" borderId="0" xfId="17" applyFont="1" applyBorder="1" applyAlignment="1" applyProtection="1">
      <alignment/>
      <protection/>
    </xf>
    <xf numFmtId="0" fontId="15" fillId="0" borderId="0" xfId="17" applyNumberFormat="1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44" fontId="15" fillId="0" borderId="0" xfId="17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4" fontId="13" fillId="0" borderId="0" xfId="17" applyNumberFormat="1" applyFont="1" applyAlignment="1" applyProtection="1">
      <alignment horizontal="left"/>
      <protection/>
    </xf>
    <xf numFmtId="4" fontId="13" fillId="0" borderId="0" xfId="0" applyNumberFormat="1" applyFont="1" applyBorder="1" applyAlignment="1" applyProtection="1">
      <alignment/>
      <protection/>
    </xf>
    <xf numFmtId="4" fontId="13" fillId="0" borderId="0" xfId="17" applyNumberFormat="1" applyFont="1" applyBorder="1" applyAlignment="1" applyProtection="1">
      <alignment horizontal="left"/>
      <protection/>
    </xf>
    <xf numFmtId="0" fontId="13" fillId="0" borderId="36" xfId="0" applyFont="1" applyBorder="1" applyAlignment="1" applyProtection="1">
      <alignment horizontal="centerContinuous" wrapText="1"/>
      <protection/>
    </xf>
    <xf numFmtId="0" fontId="20" fillId="0" borderId="37" xfId="0" applyFont="1" applyBorder="1" applyAlignment="1" applyProtection="1">
      <alignment horizontal="center" wrapText="1"/>
      <protection/>
    </xf>
    <xf numFmtId="0" fontId="20" fillId="0" borderId="37" xfId="0" applyFont="1" applyBorder="1" applyAlignment="1" applyProtection="1">
      <alignment horizontal="centerContinuous" wrapText="1"/>
      <protection/>
    </xf>
    <xf numFmtId="4" fontId="20" fillId="0" borderId="36" xfId="17" applyNumberFormat="1" applyFont="1" applyBorder="1" applyAlignment="1" applyProtection="1">
      <alignment horizontal="center" wrapText="1"/>
      <protection/>
    </xf>
    <xf numFmtId="4" fontId="20" fillId="0" borderId="37" xfId="0" applyNumberFormat="1" applyFont="1" applyBorder="1" applyAlignment="1" applyProtection="1">
      <alignment horizontal="centerContinuous" wrapText="1"/>
      <protection/>
    </xf>
    <xf numFmtId="4" fontId="20" fillId="0" borderId="38" xfId="17" applyNumberFormat="1" applyFont="1" applyBorder="1" applyAlignment="1" applyProtection="1">
      <alignment horizontal="centerContinuous" wrapText="1"/>
      <protection/>
    </xf>
    <xf numFmtId="4" fontId="20" fillId="7" borderId="37" xfId="17" applyNumberFormat="1" applyFont="1" applyFill="1" applyBorder="1" applyAlignment="1" applyProtection="1">
      <alignment horizontal="centerContinuous" wrapText="1"/>
      <protection/>
    </xf>
    <xf numFmtId="4" fontId="20" fillId="0" borderId="45" xfId="17" applyNumberFormat="1" applyFont="1" applyBorder="1" applyAlignment="1" applyProtection="1">
      <alignment horizontal="centerContinuous" wrapText="1"/>
      <protection/>
    </xf>
    <xf numFmtId="4" fontId="20" fillId="0" borderId="37" xfId="17" applyNumberFormat="1" applyFont="1" applyBorder="1" applyAlignment="1" applyProtection="1">
      <alignment horizontal="left" wrapText="1"/>
      <protection/>
    </xf>
    <xf numFmtId="4" fontId="20" fillId="0" borderId="65" xfId="17" applyNumberFormat="1" applyFont="1" applyBorder="1" applyAlignment="1" applyProtection="1">
      <alignment horizontal="center" wrapText="1"/>
      <protection/>
    </xf>
    <xf numFmtId="0" fontId="15" fillId="0" borderId="1" xfId="0" applyFont="1" applyBorder="1" applyAlignment="1" applyProtection="1">
      <alignment horizontal="centerContinuous"/>
      <protection/>
    </xf>
    <xf numFmtId="0" fontId="15" fillId="0" borderId="2" xfId="0" applyFont="1" applyBorder="1" applyAlignment="1" applyProtection="1">
      <alignment horizontal="centerContinuous" vertical="center"/>
      <protection/>
    </xf>
    <xf numFmtId="0" fontId="13" fillId="2" borderId="39" xfId="0" applyFont="1" applyFill="1" applyBorder="1" applyAlignment="1" applyProtection="1">
      <alignment/>
      <protection locked="0"/>
    </xf>
    <xf numFmtId="4" fontId="13" fillId="2" borderId="22" xfId="17" applyNumberFormat="1" applyFont="1" applyFill="1" applyBorder="1" applyAlignment="1" applyProtection="1">
      <alignment/>
      <protection locked="0"/>
    </xf>
    <xf numFmtId="4" fontId="13" fillId="0" borderId="23" xfId="0" applyNumberFormat="1" applyFont="1" applyBorder="1" applyAlignment="1" applyProtection="1">
      <alignment horizontal="centerContinuous" wrapText="1"/>
      <protection/>
    </xf>
    <xf numFmtId="4" fontId="13" fillId="0" borderId="24" xfId="17" applyNumberFormat="1" applyFont="1" applyFill="1" applyBorder="1" applyAlignment="1" applyProtection="1">
      <alignment/>
      <protection/>
    </xf>
    <xf numFmtId="4" fontId="59" fillId="7" borderId="66" xfId="17" applyNumberFormat="1" applyFont="1" applyFill="1" applyBorder="1" applyAlignment="1" applyProtection="1">
      <alignment/>
      <protection/>
    </xf>
    <xf numFmtId="4" fontId="13" fillId="2" borderId="67" xfId="17" applyNumberFormat="1" applyFont="1" applyFill="1" applyBorder="1" applyAlignment="1" applyProtection="1">
      <alignment/>
      <protection locked="0"/>
    </xf>
    <xf numFmtId="4" fontId="13" fillId="0" borderId="66" xfId="17" applyNumberFormat="1" applyFont="1" applyBorder="1" applyAlignment="1" applyProtection="1">
      <alignment horizontal="left" wrapText="1"/>
      <protection/>
    </xf>
    <xf numFmtId="4" fontId="13" fillId="0" borderId="66" xfId="17" applyNumberFormat="1" applyFont="1" applyBorder="1" applyAlignment="1" applyProtection="1">
      <alignment horizontal="centerContinuous" wrapText="1"/>
      <protection/>
    </xf>
    <xf numFmtId="4" fontId="13" fillId="0" borderId="67" xfId="17" applyNumberFormat="1" applyFont="1" applyBorder="1" applyAlignment="1" applyProtection="1">
      <alignment/>
      <protection/>
    </xf>
    <xf numFmtId="0" fontId="13" fillId="2" borderId="30" xfId="0" applyFont="1" applyFill="1" applyBorder="1" applyAlignment="1" applyProtection="1">
      <alignment/>
      <protection locked="0"/>
    </xf>
    <xf numFmtId="4" fontId="13" fillId="2" borderId="25" xfId="17" applyNumberFormat="1" applyFont="1" applyFill="1" applyBorder="1" applyAlignment="1" applyProtection="1">
      <alignment/>
      <protection locked="0"/>
    </xf>
    <xf numFmtId="4" fontId="13" fillId="0" borderId="13" xfId="0" applyNumberFormat="1" applyFont="1" applyBorder="1" applyAlignment="1" applyProtection="1">
      <alignment horizontal="centerContinuous" wrapText="1"/>
      <protection/>
    </xf>
    <xf numFmtId="4" fontId="59" fillId="7" borderId="10" xfId="17" applyNumberFormat="1" applyFont="1" applyFill="1" applyBorder="1" applyAlignment="1" applyProtection="1">
      <alignment/>
      <protection/>
    </xf>
    <xf numFmtId="4" fontId="13" fillId="2" borderId="68" xfId="17" applyNumberFormat="1" applyFont="1" applyFill="1" applyBorder="1" applyAlignment="1" applyProtection="1">
      <alignment/>
      <protection locked="0"/>
    </xf>
    <xf numFmtId="4" fontId="13" fillId="0" borderId="10" xfId="17" applyNumberFormat="1" applyFont="1" applyBorder="1" applyAlignment="1" applyProtection="1">
      <alignment horizontal="left" wrapText="1"/>
      <protection/>
    </xf>
    <xf numFmtId="4" fontId="13" fillId="0" borderId="10" xfId="17" applyNumberFormat="1" applyFont="1" applyBorder="1" applyAlignment="1" applyProtection="1">
      <alignment horizontal="centerContinuous" wrapText="1"/>
      <protection/>
    </xf>
    <xf numFmtId="4" fontId="13" fillId="0" borderId="68" xfId="17" applyNumberFormat="1" applyFont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1" fontId="13" fillId="0" borderId="6" xfId="0" applyNumberFormat="1" applyFont="1" applyFill="1" applyBorder="1" applyAlignment="1" applyProtection="1">
      <alignment horizontal="center" vertical="center"/>
      <protection/>
    </xf>
    <xf numFmtId="0" fontId="13" fillId="2" borderId="40" xfId="0" applyFont="1" applyFill="1" applyBorder="1" applyAlignment="1" applyProtection="1">
      <alignment/>
      <protection locked="0"/>
    </xf>
    <xf numFmtId="4" fontId="13" fillId="2" borderId="28" xfId="17" applyNumberFormat="1" applyFont="1" applyFill="1" applyBorder="1" applyAlignment="1" applyProtection="1">
      <alignment/>
      <protection locked="0"/>
    </xf>
    <xf numFmtId="4" fontId="13" fillId="0" borderId="26" xfId="0" applyNumberFormat="1" applyFont="1" applyBorder="1" applyAlignment="1" applyProtection="1">
      <alignment horizontal="centerContinuous" wrapText="1"/>
      <protection/>
    </xf>
    <xf numFmtId="4" fontId="13" fillId="0" borderId="57" xfId="17" applyNumberFormat="1" applyFont="1" applyFill="1" applyBorder="1" applyAlignment="1" applyProtection="1">
      <alignment/>
      <protection/>
    </xf>
    <xf numFmtId="4" fontId="59" fillId="7" borderId="69" xfId="17" applyNumberFormat="1" applyFont="1" applyFill="1" applyBorder="1" applyAlignment="1" applyProtection="1">
      <alignment/>
      <protection/>
    </xf>
    <xf numFmtId="4" fontId="13" fillId="2" borderId="70" xfId="17" applyNumberFormat="1" applyFont="1" applyFill="1" applyBorder="1" applyAlignment="1" applyProtection="1">
      <alignment/>
      <protection locked="0"/>
    </xf>
    <xf numFmtId="4" fontId="13" fillId="0" borderId="69" xfId="17" applyNumberFormat="1" applyFont="1" applyBorder="1" applyAlignment="1" applyProtection="1">
      <alignment horizontal="left" wrapText="1"/>
      <protection/>
    </xf>
    <xf numFmtId="4" fontId="13" fillId="0" borderId="69" xfId="17" applyNumberFormat="1" applyFont="1" applyBorder="1" applyAlignment="1" applyProtection="1">
      <alignment horizontal="centerContinuous" wrapText="1"/>
      <protection/>
    </xf>
    <xf numFmtId="4" fontId="13" fillId="0" borderId="70" xfId="17" applyNumberFormat="1" applyFont="1" applyBorder="1" applyAlignment="1" applyProtection="1">
      <alignment/>
      <protection/>
    </xf>
    <xf numFmtId="0" fontId="13" fillId="3" borderId="39" xfId="0" applyFont="1" applyFill="1" applyBorder="1" applyAlignment="1" applyProtection="1">
      <alignment/>
      <protection locked="0"/>
    </xf>
    <xf numFmtId="4" fontId="13" fillId="3" borderId="22" xfId="17" applyNumberFormat="1" applyFont="1" applyFill="1" applyBorder="1" applyAlignment="1" applyProtection="1">
      <alignment/>
      <protection locked="0"/>
    </xf>
    <xf numFmtId="4" fontId="13" fillId="7" borderId="66" xfId="17" applyNumberFormat="1" applyFont="1" applyFill="1" applyBorder="1" applyAlignment="1" applyProtection="1">
      <alignment/>
      <protection/>
    </xf>
    <xf numFmtId="4" fontId="13" fillId="3" borderId="67" xfId="17" applyNumberFormat="1" applyFont="1" applyFill="1" applyBorder="1" applyAlignment="1" applyProtection="1">
      <alignment/>
      <protection locked="0"/>
    </xf>
    <xf numFmtId="0" fontId="13" fillId="3" borderId="30" xfId="0" applyFont="1" applyFill="1" applyBorder="1" applyAlignment="1" applyProtection="1">
      <alignment/>
      <protection locked="0"/>
    </xf>
    <xf numFmtId="4" fontId="13" fillId="3" borderId="25" xfId="17" applyNumberFormat="1" applyFont="1" applyFill="1" applyBorder="1" applyAlignment="1" applyProtection="1">
      <alignment/>
      <protection locked="0"/>
    </xf>
    <xf numFmtId="4" fontId="13" fillId="7" borderId="10" xfId="17" applyNumberFormat="1" applyFont="1" applyFill="1" applyBorder="1" applyAlignment="1" applyProtection="1">
      <alignment/>
      <protection/>
    </xf>
    <xf numFmtId="4" fontId="13" fillId="3" borderId="68" xfId="17" applyNumberFormat="1" applyFont="1" applyFill="1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3" borderId="40" xfId="0" applyFont="1" applyFill="1" applyBorder="1" applyAlignment="1" applyProtection="1">
      <alignment/>
      <protection locked="0"/>
    </xf>
    <xf numFmtId="4" fontId="13" fillId="3" borderId="28" xfId="17" applyNumberFormat="1" applyFont="1" applyFill="1" applyBorder="1" applyAlignment="1" applyProtection="1">
      <alignment/>
      <protection locked="0"/>
    </xf>
    <xf numFmtId="4" fontId="13" fillId="7" borderId="69" xfId="17" applyNumberFormat="1" applyFont="1" applyFill="1" applyBorder="1" applyAlignment="1" applyProtection="1">
      <alignment/>
      <protection/>
    </xf>
    <xf numFmtId="4" fontId="13" fillId="3" borderId="70" xfId="17" applyNumberFormat="1" applyFont="1" applyFill="1" applyBorder="1" applyAlignment="1" applyProtection="1">
      <alignment/>
      <protection locked="0"/>
    </xf>
    <xf numFmtId="1" fontId="15" fillId="0" borderId="0" xfId="0" applyNumberFormat="1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vertical="center"/>
      <protection/>
    </xf>
    <xf numFmtId="4" fontId="13" fillId="0" borderId="65" xfId="17" applyNumberFormat="1" applyFont="1" applyBorder="1" applyAlignment="1" applyProtection="1">
      <alignment horizontal="center" wrapText="1"/>
      <protection/>
    </xf>
    <xf numFmtId="4" fontId="13" fillId="0" borderId="45" xfId="17" applyNumberFormat="1" applyFont="1" applyBorder="1" applyAlignment="1" applyProtection="1">
      <alignment horizontal="center" wrapText="1"/>
      <protection/>
    </xf>
    <xf numFmtId="4" fontId="13" fillId="0" borderId="71" xfId="17" applyNumberFormat="1" applyFont="1" applyBorder="1" applyAlignment="1" applyProtection="1">
      <alignment horizontal="center" wrapText="1"/>
      <protection/>
    </xf>
    <xf numFmtId="4" fontId="13" fillId="0" borderId="45" xfId="17" applyNumberFormat="1" applyFont="1" applyBorder="1" applyAlignment="1" applyProtection="1">
      <alignment/>
      <protection/>
    </xf>
    <xf numFmtId="4" fontId="13" fillId="0" borderId="72" xfId="17" applyNumberFormat="1" applyFont="1" applyBorder="1" applyAlignment="1" applyProtection="1">
      <alignment/>
      <protection/>
    </xf>
    <xf numFmtId="4" fontId="13" fillId="0" borderId="70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horizontal="left"/>
      <protection/>
    </xf>
    <xf numFmtId="0" fontId="59" fillId="4" borderId="67" xfId="0" applyFont="1" applyFill="1" applyBorder="1" applyAlignment="1" applyProtection="1">
      <alignment horizontal="center" vertical="center" wrapText="1"/>
      <protection/>
    </xf>
    <xf numFmtId="0" fontId="59" fillId="4" borderId="6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wrapText="1"/>
      <protection/>
    </xf>
    <xf numFmtId="44" fontId="59" fillId="4" borderId="68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wrapText="1"/>
      <protection/>
    </xf>
    <xf numFmtId="0" fontId="59" fillId="4" borderId="73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justify" vertical="top"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Fill="1" applyAlignment="1" applyProtection="1">
      <alignment wrapText="1"/>
      <protection/>
    </xf>
    <xf numFmtId="0" fontId="59" fillId="4" borderId="7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5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center" wrapText="1"/>
      <protection/>
    </xf>
    <xf numFmtId="0" fontId="13" fillId="0" borderId="4" xfId="0" applyFont="1" applyBorder="1" applyAlignment="1" applyProtection="1">
      <alignment wrapText="1"/>
      <protection/>
    </xf>
    <xf numFmtId="0" fontId="15" fillId="0" borderId="3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 vertical="center" wrapText="1"/>
      <protection/>
    </xf>
    <xf numFmtId="0" fontId="68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22" fontId="13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wrapText="1"/>
      <protection/>
    </xf>
    <xf numFmtId="0" fontId="13" fillId="2" borderId="41" xfId="0" applyFont="1" applyFill="1" applyBorder="1" applyAlignment="1" applyProtection="1">
      <alignment horizontal="center" vertical="top" wrapText="1"/>
      <protection locked="0"/>
    </xf>
    <xf numFmtId="0" fontId="13" fillId="3" borderId="41" xfId="0" applyFont="1" applyFill="1" applyBorder="1" applyAlignment="1" applyProtection="1">
      <alignment horizontal="center" vertical="top" wrapText="1"/>
      <protection locked="0"/>
    </xf>
    <xf numFmtId="6" fontId="13" fillId="2" borderId="4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59" xfId="0" applyFont="1" applyFill="1" applyBorder="1" applyAlignment="1" applyProtection="1">
      <alignment horizontal="center" vertical="top" wrapText="1"/>
      <protection locked="0"/>
    </xf>
    <xf numFmtId="0" fontId="25" fillId="0" borderId="49" xfId="0" applyFont="1" applyBorder="1" applyAlignment="1" applyProtection="1">
      <alignment horizontal="justify" vertical="top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1" fontId="15" fillId="0" borderId="0" xfId="0" applyNumberFormat="1" applyFont="1" applyFill="1" applyBorder="1" applyAlignment="1" applyProtection="1">
      <alignment horizontal="centerContinuous" vertical="center"/>
      <protection/>
    </xf>
    <xf numFmtId="1" fontId="15" fillId="0" borderId="0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center" vertical="center"/>
      <protection/>
    </xf>
    <xf numFmtId="0" fontId="17" fillId="0" borderId="1" xfId="0" applyFont="1" applyBorder="1" applyAlignment="1" applyProtection="1">
      <alignment horizontal="justify" vertical="top" wrapText="1"/>
      <protection/>
    </xf>
    <xf numFmtId="0" fontId="19" fillId="0" borderId="65" xfId="0" applyFont="1" applyBorder="1" applyAlignment="1" applyProtection="1">
      <alignment horizontal="center" vertical="top" wrapText="1"/>
      <protection/>
    </xf>
    <xf numFmtId="0" fontId="19" fillId="0" borderId="71" xfId="0" applyFont="1" applyBorder="1" applyAlignment="1" applyProtection="1">
      <alignment horizontal="center" vertical="top" wrapText="1"/>
      <protection/>
    </xf>
    <xf numFmtId="0" fontId="19" fillId="0" borderId="72" xfId="0" applyFont="1" applyBorder="1" applyAlignment="1" applyProtection="1">
      <alignment horizontal="center" vertical="top" wrapText="1"/>
      <protection/>
    </xf>
    <xf numFmtId="0" fontId="15" fillId="0" borderId="45" xfId="0" applyFont="1" applyBorder="1" applyAlignment="1" applyProtection="1">
      <alignment horizontal="justify" vertical="top" wrapText="1"/>
      <protection/>
    </xf>
    <xf numFmtId="0" fontId="13" fillId="0" borderId="13" xfId="0" applyFont="1" applyBorder="1" applyAlignment="1" applyProtection="1">
      <alignment horizontal="justify" vertical="top" wrapText="1"/>
      <protection/>
    </xf>
    <xf numFmtId="44" fontId="20" fillId="3" borderId="13" xfId="17" applyFont="1" applyFill="1" applyBorder="1" applyAlignment="1" applyProtection="1">
      <alignment horizontal="right" vertical="top" wrapText="1"/>
      <protection locked="0"/>
    </xf>
    <xf numFmtId="44" fontId="20" fillId="0" borderId="13" xfId="17" applyFont="1" applyBorder="1" applyAlignment="1" applyProtection="1">
      <alignment vertical="top" wrapText="1"/>
      <protection/>
    </xf>
    <xf numFmtId="44" fontId="20" fillId="2" borderId="13" xfId="17" applyFont="1" applyFill="1" applyBorder="1" applyAlignment="1" applyProtection="1">
      <alignment horizontal="right" vertical="top" wrapText="1"/>
      <protection locked="0"/>
    </xf>
    <xf numFmtId="44" fontId="20" fillId="0" borderId="13" xfId="17" applyFont="1" applyFill="1" applyBorder="1" applyAlignment="1" applyProtection="1">
      <alignment horizontal="right" vertical="top" wrapText="1"/>
      <protection/>
    </xf>
    <xf numFmtId="44" fontId="20" fillId="3" borderId="61" xfId="17" applyFont="1" applyFill="1" applyBorder="1" applyAlignment="1" applyProtection="1">
      <alignment horizontal="right" vertical="top" wrapText="1"/>
      <protection locked="0"/>
    </xf>
    <xf numFmtId="4" fontId="20" fillId="2" borderId="61" xfId="17" applyNumberFormat="1" applyFont="1" applyFill="1" applyBorder="1" applyAlignment="1" applyProtection="1">
      <alignment horizontal="right" vertical="top" wrapText="1"/>
      <protection locked="0"/>
    </xf>
    <xf numFmtId="44" fontId="20" fillId="0" borderId="61" xfId="17" applyFont="1" applyBorder="1" applyAlignment="1" applyProtection="1">
      <alignment vertical="top" wrapText="1"/>
      <protection/>
    </xf>
    <xf numFmtId="0" fontId="13" fillId="0" borderId="61" xfId="0" applyFont="1" applyBorder="1" applyAlignment="1" applyProtection="1">
      <alignment horizontal="justify" vertical="top" wrapText="1"/>
      <protection/>
    </xf>
    <xf numFmtId="0" fontId="15" fillId="0" borderId="3" xfId="0" applyFont="1" applyBorder="1" applyAlignment="1" applyProtection="1">
      <alignment horizontal="justify" vertical="top" wrapText="1"/>
      <protection/>
    </xf>
    <xf numFmtId="0" fontId="19" fillId="4" borderId="72" xfId="0" applyFont="1" applyFill="1" applyBorder="1" applyAlignment="1" applyProtection="1">
      <alignment horizontal="center" vertical="top" wrapText="1"/>
      <protection/>
    </xf>
    <xf numFmtId="171" fontId="19" fillId="4" borderId="72" xfId="17" applyNumberFormat="1" applyFont="1" applyFill="1" applyBorder="1" applyAlignment="1" applyProtection="1">
      <alignment horizontal="center" vertical="top" wrapText="1"/>
      <protection/>
    </xf>
    <xf numFmtId="0" fontId="19" fillId="4" borderId="71" xfId="0" applyFont="1" applyFill="1" applyBorder="1" applyAlignment="1" applyProtection="1">
      <alignment horizontal="center" vertical="top" wrapText="1"/>
      <protection/>
    </xf>
    <xf numFmtId="0" fontId="19" fillId="4" borderId="65" xfId="0" applyFont="1" applyFill="1" applyBorder="1" applyAlignment="1" applyProtection="1">
      <alignment horizontal="center" vertical="top" wrapText="1"/>
      <protection/>
    </xf>
    <xf numFmtId="0" fontId="46" fillId="0" borderId="0" xfId="0" applyFont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5" fillId="0" borderId="3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5" fillId="0" borderId="3" xfId="0" applyFont="1" applyFill="1" applyBorder="1" applyAlignment="1" applyProtection="1">
      <alignment wrapText="1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15" fillId="2" borderId="36" xfId="0" applyFont="1" applyFill="1" applyBorder="1" applyAlignment="1" applyProtection="1">
      <alignment horizontal="justify" vertical="top" wrapText="1"/>
      <protection/>
    </xf>
    <xf numFmtId="0" fontId="15" fillId="2" borderId="37" xfId="0" applyFont="1" applyFill="1" applyBorder="1" applyAlignment="1" applyProtection="1">
      <alignment horizontal="justify" vertical="top" wrapText="1"/>
      <protection/>
    </xf>
    <xf numFmtId="44" fontId="15" fillId="2" borderId="38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 applyProtection="1">
      <alignment/>
      <protection hidden="1"/>
    </xf>
    <xf numFmtId="0" fontId="6" fillId="0" borderId="34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right"/>
      <protection/>
    </xf>
    <xf numFmtId="0" fontId="31" fillId="0" borderId="34" xfId="0" applyFont="1" applyBorder="1" applyAlignment="1" applyProtection="1">
      <alignment horizontal="right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8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wrapText="1"/>
      <protection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6" fillId="0" borderId="34" xfId="0" applyFont="1" applyBorder="1" applyAlignment="1" applyProtection="1">
      <alignment wrapText="1"/>
      <protection/>
    </xf>
    <xf numFmtId="0" fontId="6" fillId="0" borderId="3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/>
      <protection/>
    </xf>
    <xf numFmtId="0" fontId="5" fillId="2" borderId="30" xfId="0" applyFont="1" applyFill="1" applyBorder="1" applyAlignment="1" applyProtection="1">
      <alignment horizontal="left"/>
      <protection locked="0"/>
    </xf>
    <xf numFmtId="22" fontId="0" fillId="0" borderId="63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2" borderId="30" xfId="0" applyFont="1" applyFill="1" applyBorder="1" applyAlignment="1" applyProtection="1">
      <alignment horizontal="center" wrapText="1"/>
      <protection locked="0"/>
    </xf>
    <xf numFmtId="0" fontId="0" fillId="2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wrapText="1"/>
      <protection/>
    </xf>
    <xf numFmtId="0" fontId="6" fillId="0" borderId="3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left"/>
      <protection locked="0"/>
    </xf>
    <xf numFmtId="22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2" borderId="3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/>
    </xf>
    <xf numFmtId="0" fontId="12" fillId="0" borderId="4" xfId="0" applyFont="1" applyBorder="1" applyAlignment="1" applyProtection="1">
      <alignment wrapText="1"/>
      <protection/>
    </xf>
    <xf numFmtId="1" fontId="5" fillId="2" borderId="30" xfId="0" applyNumberFormat="1" applyFont="1" applyFill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right"/>
      <protection/>
    </xf>
    <xf numFmtId="0" fontId="0" fillId="2" borderId="3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/>
    </xf>
    <xf numFmtId="0" fontId="0" fillId="0" borderId="4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NumberFormat="1" applyFont="1" applyAlignment="1" applyProtection="1">
      <alignment horizontal="justify" wrapText="1"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5" xfId="0" applyFont="1" applyBorder="1" applyAlignment="1" applyProtection="1">
      <alignment horizontal="justify" wrapText="1"/>
      <protection/>
    </xf>
    <xf numFmtId="0" fontId="13" fillId="0" borderId="6" xfId="0" applyFont="1" applyBorder="1" applyAlignment="1" applyProtection="1">
      <alignment horizontal="justify" wrapText="1"/>
      <protection/>
    </xf>
    <xf numFmtId="0" fontId="13" fillId="0" borderId="7" xfId="0" applyFont="1" applyBorder="1" applyAlignment="1" applyProtection="1">
      <alignment horizontal="justify" wrapText="1"/>
      <protection/>
    </xf>
    <xf numFmtId="0" fontId="15" fillId="0" borderId="39" xfId="0" applyFont="1" applyBorder="1" applyAlignment="1" applyProtection="1">
      <alignment horizontal="center" vertical="top" wrapText="1"/>
      <protection/>
    </xf>
    <xf numFmtId="0" fontId="13" fillId="0" borderId="66" xfId="0" applyFont="1" applyBorder="1" applyAlignment="1" applyProtection="1">
      <alignment horizontal="center" vertical="top" wrapText="1"/>
      <protection/>
    </xf>
    <xf numFmtId="0" fontId="13" fillId="0" borderId="48" xfId="0" applyFont="1" applyBorder="1" applyAlignment="1" applyProtection="1">
      <alignment horizontal="center" vertical="top" wrapText="1"/>
      <protection/>
    </xf>
    <xf numFmtId="0" fontId="15" fillId="5" borderId="23" xfId="0" applyFont="1" applyFill="1" applyBorder="1" applyAlignment="1" applyProtection="1">
      <alignment horizontal="center" vertical="top" wrapText="1"/>
      <protection/>
    </xf>
    <xf numFmtId="0" fontId="15" fillId="5" borderId="24" xfId="0" applyFont="1" applyFill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3" fillId="0" borderId="6" xfId="0" applyFont="1" applyBorder="1" applyAlignment="1" applyProtection="1">
      <alignment wrapText="1"/>
      <protection/>
    </xf>
    <xf numFmtId="0" fontId="12" fillId="0" borderId="6" xfId="0" applyFont="1" applyBorder="1" applyAlignment="1" applyProtection="1">
      <alignment wrapText="1"/>
      <protection/>
    </xf>
    <xf numFmtId="0" fontId="13" fillId="2" borderId="30" xfId="0" applyFont="1" applyFill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13" fillId="0" borderId="41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wrapText="1"/>
      <protection/>
    </xf>
    <xf numFmtId="0" fontId="15" fillId="0" borderId="53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3" fillId="2" borderId="36" xfId="0" applyFont="1" applyFill="1" applyBorder="1" applyAlignment="1" applyProtection="1">
      <alignment vertical="center" wrapText="1"/>
      <protection locked="0"/>
    </xf>
    <xf numFmtId="0" fontId="13" fillId="0" borderId="37" xfId="0" applyFont="1" applyBorder="1" applyAlignment="1" applyProtection="1">
      <alignment wrapText="1"/>
      <protection locked="0"/>
    </xf>
    <xf numFmtId="0" fontId="13" fillId="0" borderId="38" xfId="0" applyFont="1" applyBorder="1" applyAlignment="1" applyProtection="1">
      <alignment wrapText="1"/>
      <protection locked="0"/>
    </xf>
    <xf numFmtId="0" fontId="15" fillId="0" borderId="2" xfId="0" applyNumberFormat="1" applyFont="1" applyBorder="1" applyAlignment="1" applyProtection="1">
      <alignment vertical="center" wrapText="1"/>
      <protection/>
    </xf>
    <xf numFmtId="0" fontId="13" fillId="0" borderId="2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horizontal="justify" vertical="center" wrapText="1"/>
      <protection/>
    </xf>
    <xf numFmtId="0" fontId="27" fillId="0" borderId="74" xfId="0" applyFont="1" applyBorder="1" applyAlignment="1" applyProtection="1">
      <alignment horizontal="justify" vertical="center" wrapText="1"/>
      <protection/>
    </xf>
    <xf numFmtId="0" fontId="13" fillId="0" borderId="74" xfId="0" applyFont="1" applyBorder="1" applyAlignment="1" applyProtection="1">
      <alignment vertical="center" wrapText="1"/>
      <protection/>
    </xf>
    <xf numFmtId="0" fontId="13" fillId="2" borderId="29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0" fontId="13" fillId="3" borderId="29" xfId="0" applyFont="1" applyFill="1" applyBorder="1" applyAlignment="1" applyProtection="1">
      <alignment horizontal="left" vertical="center" wrapText="1"/>
      <protection locked="0"/>
    </xf>
    <xf numFmtId="1" fontId="13" fillId="0" borderId="0" xfId="0" applyNumberFormat="1" applyFont="1" applyBorder="1" applyAlignment="1" applyProtection="1">
      <alignment horizontal="right"/>
      <protection/>
    </xf>
    <xf numFmtId="0" fontId="13" fillId="2" borderId="3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2" borderId="3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 wrapText="1"/>
      <protection/>
    </xf>
    <xf numFmtId="0" fontId="13" fillId="0" borderId="64" xfId="0" applyFont="1" applyBorder="1" applyAlignment="1" applyProtection="1">
      <alignment wrapText="1"/>
      <protection/>
    </xf>
    <xf numFmtId="0" fontId="13" fillId="2" borderId="58" xfId="0" applyFont="1" applyFill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/>
      <protection/>
    </xf>
    <xf numFmtId="0" fontId="13" fillId="0" borderId="6" xfId="0" applyFont="1" applyBorder="1" applyAlignment="1" applyProtection="1">
      <alignment wrapText="1"/>
      <protection/>
    </xf>
    <xf numFmtId="22" fontId="13" fillId="0" borderId="0" xfId="0" applyNumberFormat="1" applyFont="1" applyAlignment="1" applyProtection="1">
      <alignment horizontal="right"/>
      <protection/>
    </xf>
    <xf numFmtId="0" fontId="15" fillId="3" borderId="1" xfId="0" applyFont="1" applyFill="1" applyBorder="1" applyAlignment="1" applyProtection="1">
      <alignment wrapText="1"/>
      <protection/>
    </xf>
    <xf numFmtId="0" fontId="15" fillId="3" borderId="8" xfId="0" applyFont="1" applyFill="1" applyBorder="1" applyAlignment="1" applyProtection="1">
      <alignment wrapText="1"/>
      <protection/>
    </xf>
    <xf numFmtId="0" fontId="15" fillId="2" borderId="1" xfId="0" applyFont="1" applyFill="1" applyBorder="1" applyAlignment="1" applyProtection="1">
      <alignment horizontal="center"/>
      <protection/>
    </xf>
    <xf numFmtId="0" fontId="13" fillId="2" borderId="8" xfId="0" applyFont="1" applyFill="1" applyBorder="1" applyAlignment="1" applyProtection="1">
      <alignment/>
      <protection/>
    </xf>
    <xf numFmtId="0" fontId="13" fillId="2" borderId="39" xfId="0" applyFont="1" applyFill="1" applyBorder="1" applyAlignment="1" applyProtection="1">
      <alignment horizontal="left" vertical="center"/>
      <protection locked="0"/>
    </xf>
    <xf numFmtId="0" fontId="13" fillId="0" borderId="66" xfId="0" applyFont="1" applyBorder="1" applyAlignment="1" applyProtection="1">
      <alignment horizontal="left" vertical="center"/>
      <protection locked="0"/>
    </xf>
    <xf numFmtId="0" fontId="13" fillId="2" borderId="39" xfId="0" applyFont="1" applyFill="1" applyBorder="1" applyAlignment="1" applyProtection="1">
      <alignment vertical="center"/>
      <protection locked="0"/>
    </xf>
    <xf numFmtId="0" fontId="13" fillId="0" borderId="66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/>
      <protection/>
    </xf>
    <xf numFmtId="0" fontId="15" fillId="0" borderId="64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5" fillId="0" borderId="6" xfId="0" applyFont="1" applyBorder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right"/>
      <protection/>
    </xf>
    <xf numFmtId="0" fontId="13" fillId="0" borderId="4" xfId="0" applyFont="1" applyBorder="1" applyAlignment="1" applyProtection="1">
      <alignment horizontal="right"/>
      <protection/>
    </xf>
    <xf numFmtId="0" fontId="15" fillId="0" borderId="36" xfId="0" applyFont="1" applyBorder="1" applyAlignment="1" applyProtection="1">
      <alignment horizontal="center" wrapText="1"/>
      <protection/>
    </xf>
    <xf numFmtId="0" fontId="15" fillId="0" borderId="38" xfId="0" applyFont="1" applyBorder="1" applyAlignment="1" applyProtection="1">
      <alignment horizontal="center" wrapText="1"/>
      <protection/>
    </xf>
    <xf numFmtId="44" fontId="15" fillId="0" borderId="36" xfId="17" applyFont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right"/>
      <protection/>
    </xf>
    <xf numFmtId="0" fontId="15" fillId="0" borderId="1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center"/>
      <protection/>
    </xf>
    <xf numFmtId="49" fontId="13" fillId="0" borderId="0" xfId="17" applyNumberFormat="1" applyFont="1" applyBorder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4" fontId="21" fillId="0" borderId="0" xfId="17" applyFont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center" vertical="top" wrapText="1"/>
      <protection/>
    </xf>
    <xf numFmtId="4" fontId="20" fillId="0" borderId="3" xfId="0" applyNumberFormat="1" applyFont="1" applyFill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/>
      <protection/>
    </xf>
    <xf numFmtId="4" fontId="20" fillId="0" borderId="3" xfId="0" applyNumberFormat="1" applyFont="1" applyBorder="1" applyAlignment="1" applyProtection="1">
      <alignment horizontal="right"/>
      <protection/>
    </xf>
    <xf numFmtId="0" fontId="46" fillId="4" borderId="75" xfId="0" applyFont="1" applyFill="1" applyBorder="1" applyAlignment="1" applyProtection="1">
      <alignment/>
      <protection/>
    </xf>
    <xf numFmtId="0" fontId="13" fillId="4" borderId="54" xfId="0" applyFont="1" applyFill="1" applyBorder="1" applyAlignment="1" applyProtection="1">
      <alignment/>
      <protection/>
    </xf>
    <xf numFmtId="0" fontId="60" fillId="2" borderId="1" xfId="0" applyFont="1" applyFill="1" applyBorder="1" applyAlignment="1" applyProtection="1">
      <alignment wrapText="1"/>
      <protection/>
    </xf>
    <xf numFmtId="0" fontId="60" fillId="2" borderId="8" xfId="0" applyFont="1" applyFill="1" applyBorder="1" applyAlignment="1" applyProtection="1">
      <alignment wrapText="1"/>
      <protection/>
    </xf>
    <xf numFmtId="0" fontId="60" fillId="2" borderId="3" xfId="0" applyFont="1" applyFill="1" applyBorder="1" applyAlignment="1" applyProtection="1">
      <alignment wrapText="1"/>
      <protection/>
    </xf>
    <xf numFmtId="0" fontId="60" fillId="2" borderId="4" xfId="0" applyFont="1" applyFill="1" applyBorder="1" applyAlignment="1" applyProtection="1">
      <alignment wrapText="1"/>
      <protection/>
    </xf>
    <xf numFmtId="0" fontId="60" fillId="2" borderId="52" xfId="0" applyFont="1" applyFill="1" applyBorder="1" applyAlignment="1" applyProtection="1">
      <alignment wrapText="1"/>
      <protection/>
    </xf>
    <xf numFmtId="0" fontId="60" fillId="2" borderId="19" xfId="0" applyFont="1" applyFill="1" applyBorder="1" applyAlignment="1" applyProtection="1">
      <alignment wrapText="1"/>
      <protection/>
    </xf>
    <xf numFmtId="22" fontId="13" fillId="0" borderId="0" xfId="17" applyNumberFormat="1" applyFont="1" applyBorder="1" applyAlignment="1" applyProtection="1">
      <alignment/>
      <protection/>
    </xf>
    <xf numFmtId="4" fontId="15" fillId="0" borderId="0" xfId="17" applyNumberFormat="1" applyFont="1" applyBorder="1" applyAlignment="1" applyProtection="1">
      <alignment horizontal="right"/>
      <protection/>
    </xf>
    <xf numFmtId="0" fontId="15" fillId="2" borderId="58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62" xfId="0" applyFont="1" applyBorder="1" applyAlignment="1" applyProtection="1">
      <alignment vertical="center" wrapText="1"/>
      <protection locked="0"/>
    </xf>
    <xf numFmtId="0" fontId="13" fillId="0" borderId="63" xfId="0" applyFont="1" applyBorder="1" applyAlignment="1" applyProtection="1">
      <alignment vertical="center" wrapText="1"/>
      <protection locked="0"/>
    </xf>
    <xf numFmtId="0" fontId="13" fillId="0" borderId="64" xfId="0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49" fontId="13" fillId="0" borderId="53" xfId="17" applyNumberFormat="1" applyFont="1" applyBorder="1" applyAlignment="1" applyProtection="1">
      <alignment horizontal="right"/>
      <protection/>
    </xf>
    <xf numFmtId="49" fontId="13" fillId="0" borderId="0" xfId="0" applyNumberFormat="1" applyFont="1" applyAlignment="1" applyProtection="1">
      <alignment horizontal="right"/>
      <protection/>
    </xf>
    <xf numFmtId="0" fontId="20" fillId="0" borderId="0" xfId="0" applyFont="1" applyBorder="1" applyAlignment="1" applyProtection="1">
      <alignment horizontal="left"/>
      <protection/>
    </xf>
    <xf numFmtId="0" fontId="13" fillId="2" borderId="9" xfId="0" applyFont="1" applyFill="1" applyBorder="1" applyAlignment="1" applyProtection="1">
      <alignment vertical="center" wrapText="1"/>
      <protection locked="0"/>
    </xf>
    <xf numFmtId="0" fontId="13" fillId="2" borderId="62" xfId="0" applyFont="1" applyFill="1" applyBorder="1" applyAlignment="1" applyProtection="1">
      <alignment vertical="center" wrapText="1"/>
      <protection locked="0"/>
    </xf>
    <xf numFmtId="0" fontId="13" fillId="2" borderId="53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13" fillId="2" borderId="34" xfId="0" applyFont="1" applyFill="1" applyBorder="1" applyAlignment="1" applyProtection="1">
      <alignment vertical="center" wrapText="1"/>
      <protection locked="0"/>
    </xf>
    <xf numFmtId="0" fontId="13" fillId="2" borderId="63" xfId="0" applyFont="1" applyFill="1" applyBorder="1" applyAlignment="1" applyProtection="1">
      <alignment vertical="center" wrapText="1"/>
      <protection locked="0"/>
    </xf>
    <xf numFmtId="0" fontId="13" fillId="2" borderId="64" xfId="0" applyFont="1" applyFill="1" applyBorder="1" applyAlignment="1" applyProtection="1">
      <alignment vertical="center" wrapText="1"/>
      <protection locked="0"/>
    </xf>
    <xf numFmtId="0" fontId="13" fillId="2" borderId="18" xfId="0" applyFont="1" applyFill="1" applyBorder="1" applyAlignment="1" applyProtection="1">
      <alignment vertical="center" wrapText="1"/>
      <protection locked="0"/>
    </xf>
    <xf numFmtId="4" fontId="13" fillId="0" borderId="0" xfId="17" applyNumberFormat="1" applyFont="1" applyBorder="1" applyAlignment="1" applyProtection="1">
      <alignment horizontal="right"/>
      <protection/>
    </xf>
    <xf numFmtId="4" fontId="13" fillId="0" borderId="0" xfId="0" applyNumberFormat="1" applyFont="1" applyAlignment="1" applyProtection="1">
      <alignment horizontal="right"/>
      <protection/>
    </xf>
    <xf numFmtId="4" fontId="13" fillId="0" borderId="4" xfId="0" applyNumberFormat="1" applyFont="1" applyBorder="1" applyAlignment="1" applyProtection="1">
      <alignment horizontal="right"/>
      <protection/>
    </xf>
    <xf numFmtId="22" fontId="1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4" fontId="13" fillId="0" borderId="0" xfId="17" applyNumberFormat="1" applyFont="1" applyAlignment="1" applyProtection="1">
      <alignment horizontal="right" vertical="center" wrapText="1"/>
      <protection/>
    </xf>
    <xf numFmtId="0" fontId="13" fillId="2" borderId="30" xfId="0" applyFon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/>
      <protection locked="0"/>
    </xf>
    <xf numFmtId="0" fontId="0" fillId="2" borderId="41" xfId="0" applyFill="1" applyBorder="1" applyAlignment="1" applyProtection="1">
      <alignment vertical="top"/>
      <protection locked="0"/>
    </xf>
    <xf numFmtId="0" fontId="13" fillId="2" borderId="58" xfId="0" applyFont="1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62" xfId="0" applyFill="1" applyBorder="1" applyAlignment="1" applyProtection="1">
      <alignment vertical="top"/>
      <protection locked="0"/>
    </xf>
    <xf numFmtId="0" fontId="15" fillId="0" borderId="10" xfId="0" applyFont="1" applyFill="1" applyBorder="1" applyAlignment="1" applyProtection="1">
      <alignment horizontal="right" vertical="top"/>
      <protection/>
    </xf>
    <xf numFmtId="0" fontId="5" fillId="0" borderId="10" xfId="0" applyFont="1" applyFill="1" applyBorder="1" applyAlignment="1" applyProtection="1">
      <alignment horizontal="right" vertical="top"/>
      <protection/>
    </xf>
    <xf numFmtId="0" fontId="5" fillId="0" borderId="41" xfId="0" applyFont="1" applyFill="1" applyBorder="1" applyAlignment="1" applyProtection="1">
      <alignment horizontal="right" vertical="top"/>
      <protection/>
    </xf>
    <xf numFmtId="0" fontId="13" fillId="2" borderId="3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right" vertical="top" wrapText="1"/>
      <protection/>
    </xf>
    <xf numFmtId="0" fontId="15" fillId="0" borderId="6" xfId="0" applyFont="1" applyBorder="1" applyAlignment="1" applyProtection="1">
      <alignment horizontal="right" vertical="top" wrapText="1"/>
      <protection/>
    </xf>
    <xf numFmtId="0" fontId="0" fillId="0" borderId="6" xfId="0" applyBorder="1" applyAlignment="1" applyProtection="1">
      <alignment horizontal="right"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5" fillId="0" borderId="1" xfId="0" applyFont="1" applyBorder="1" applyAlignment="1" applyProtection="1">
      <alignment horizontal="justify" vertical="top"/>
      <protection/>
    </xf>
    <xf numFmtId="0" fontId="0" fillId="0" borderId="2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25" fillId="0" borderId="66" xfId="0" applyFont="1" applyBorder="1" applyAlignment="1" applyProtection="1">
      <alignment horizontal="justify" vertical="top" wrapText="1"/>
      <protection/>
    </xf>
    <xf numFmtId="0" fontId="13" fillId="0" borderId="48" xfId="0" applyFont="1" applyBorder="1" applyAlignment="1" applyProtection="1">
      <alignment horizontal="justify" vertical="top" wrapText="1"/>
      <protection/>
    </xf>
    <xf numFmtId="0" fontId="15" fillId="0" borderId="39" xfId="0" applyFont="1" applyBorder="1" applyAlignment="1" applyProtection="1">
      <alignment horizontal="center" vertical="top"/>
      <protection/>
    </xf>
    <xf numFmtId="0" fontId="0" fillId="0" borderId="66" xfId="0" applyBorder="1" applyAlignment="1" applyProtection="1">
      <alignment horizontal="center" vertical="top"/>
      <protection/>
    </xf>
    <xf numFmtId="0" fontId="0" fillId="0" borderId="47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15" fillId="0" borderId="75" xfId="0" applyFont="1" applyBorder="1" applyAlignment="1" applyProtection="1">
      <alignment horizontal="right" vertical="top"/>
      <protection/>
    </xf>
    <xf numFmtId="0" fontId="0" fillId="0" borderId="69" xfId="0" applyBorder="1" applyAlignment="1" applyProtection="1">
      <alignment vertical="top"/>
      <protection/>
    </xf>
    <xf numFmtId="0" fontId="0" fillId="0" borderId="59" xfId="0" applyBorder="1" applyAlignment="1" applyProtection="1">
      <alignment vertical="top"/>
      <protection/>
    </xf>
    <xf numFmtId="0" fontId="13" fillId="2" borderId="13" xfId="0" applyFont="1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2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2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3" fillId="3" borderId="30" xfId="0" applyFont="1" applyFill="1" applyBorder="1" applyAlignment="1" applyProtection="1">
      <alignment horizontal="left" vertical="top" wrapText="1"/>
      <protection locked="0"/>
    </xf>
    <xf numFmtId="0" fontId="13" fillId="3" borderId="11" xfId="0" applyFont="1" applyFill="1" applyBorder="1" applyAlignment="1" applyProtection="1">
      <alignment horizontal="left" vertical="top" wrapText="1"/>
      <protection locked="0"/>
    </xf>
    <xf numFmtId="0" fontId="13" fillId="2" borderId="40" xfId="0" applyFont="1" applyFill="1" applyBorder="1" applyAlignment="1" applyProtection="1">
      <alignment horizontal="left" vertical="top" wrapText="1"/>
      <protection locked="0"/>
    </xf>
    <xf numFmtId="0" fontId="13" fillId="2" borderId="54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justify" vertical="top" wrapText="1"/>
      <protection/>
    </xf>
    <xf numFmtId="0" fontId="20" fillId="0" borderId="41" xfId="0" applyFont="1" applyBorder="1" applyAlignment="1" applyProtection="1">
      <alignment horizontal="justify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9" fillId="0" borderId="64" xfId="0" applyFont="1" applyBorder="1" applyAlignment="1" applyProtection="1">
      <alignment horizontal="justify" vertical="top" wrapText="1"/>
      <protection/>
    </xf>
    <xf numFmtId="44" fontId="20" fillId="0" borderId="71" xfId="0" applyNumberFormat="1" applyFont="1" applyBorder="1" applyAlignment="1" applyProtection="1">
      <alignment horizontal="justify" vertical="center" wrapText="1"/>
      <protection/>
    </xf>
    <xf numFmtId="0" fontId="20" fillId="0" borderId="72" xfId="0" applyFont="1" applyBorder="1" applyAlignment="1" applyProtection="1">
      <alignment horizontal="justify" vertical="center" wrapText="1"/>
      <protection/>
    </xf>
    <xf numFmtId="0" fontId="42" fillId="0" borderId="36" xfId="0" applyFont="1" applyBorder="1" applyAlignment="1" applyProtection="1">
      <alignment wrapText="1"/>
      <protection/>
    </xf>
    <xf numFmtId="0" fontId="42" fillId="0" borderId="37" xfId="0" applyFont="1" applyBorder="1" applyAlignment="1" applyProtection="1">
      <alignment wrapText="1"/>
      <protection/>
    </xf>
    <xf numFmtId="0" fontId="42" fillId="0" borderId="36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0" fontId="19" fillId="0" borderId="69" xfId="0" applyFont="1" applyBorder="1" applyAlignment="1" applyProtection="1">
      <alignment horizontal="justify" vertical="top" wrapText="1"/>
      <protection/>
    </xf>
    <xf numFmtId="0" fontId="23" fillId="0" borderId="0" xfId="0" applyFont="1" applyFill="1" applyBorder="1" applyAlignment="1" applyProtection="1">
      <alignment horizontal="left" vertical="top"/>
      <protection/>
    </xf>
    <xf numFmtId="0" fontId="45" fillId="0" borderId="0" xfId="0" applyFont="1" applyBorder="1" applyAlignment="1" applyProtection="1">
      <alignment/>
      <protection/>
    </xf>
    <xf numFmtId="0" fontId="15" fillId="0" borderId="36" xfId="0" applyFont="1" applyFill="1" applyBorder="1" applyAlignment="1" applyProtection="1">
      <alignment horizontal="left" vertical="top" wrapText="1"/>
      <protection/>
    </xf>
    <xf numFmtId="0" fontId="0" fillId="0" borderId="37" xfId="0" applyBorder="1" applyAlignment="1" applyProtection="1">
      <alignment wrapText="1"/>
      <protection/>
    </xf>
    <xf numFmtId="0" fontId="15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73" fillId="2" borderId="36" xfId="0" applyFont="1" applyFill="1" applyBorder="1" applyAlignment="1" applyProtection="1">
      <alignment wrapText="1"/>
      <protection/>
    </xf>
    <xf numFmtId="0" fontId="13" fillId="0" borderId="37" xfId="0" applyFont="1" applyBorder="1" applyAlignment="1" applyProtection="1">
      <alignment wrapText="1"/>
      <protection/>
    </xf>
    <xf numFmtId="0" fontId="13" fillId="0" borderId="38" xfId="0" applyFont="1" applyBorder="1" applyAlignment="1" applyProtection="1">
      <alignment wrapText="1"/>
      <protection/>
    </xf>
    <xf numFmtId="0" fontId="15" fillId="0" borderId="3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wrapText="1"/>
      <protection/>
    </xf>
    <xf numFmtId="0" fontId="13" fillId="0" borderId="4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3" fillId="0" borderId="77" xfId="0" applyFont="1" applyBorder="1" applyAlignment="1" applyProtection="1">
      <alignment horizontal="justify" vertical="top" wrapText="1"/>
      <protection/>
    </xf>
    <xf numFmtId="0" fontId="13" fillId="0" borderId="9" xfId="0" applyFont="1" applyBorder="1" applyAlignment="1" applyProtection="1">
      <alignment horizontal="justify" vertical="top" wrapText="1"/>
      <protection/>
    </xf>
    <xf numFmtId="0" fontId="13" fillId="0" borderId="28" xfId="0" applyFont="1" applyBorder="1" applyAlignment="1" applyProtection="1">
      <alignment horizontal="justify" vertical="top" wrapText="1"/>
      <protection/>
    </xf>
    <xf numFmtId="0" fontId="13" fillId="0" borderId="40" xfId="0" applyFont="1" applyBorder="1" applyAlignment="1" applyProtection="1">
      <alignment horizontal="justify" vertical="top" wrapText="1"/>
      <protection/>
    </xf>
    <xf numFmtId="0" fontId="13" fillId="0" borderId="3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5" xfId="0" applyFont="1" applyBorder="1" applyAlignment="1" applyProtection="1">
      <alignment horizontal="justify" vertical="top" wrapText="1"/>
      <protection/>
    </xf>
    <xf numFmtId="0" fontId="13" fillId="0" borderId="6" xfId="0" applyFont="1" applyBorder="1" applyAlignment="1" applyProtection="1">
      <alignment horizontal="justify" vertical="top" wrapText="1"/>
      <protection/>
    </xf>
    <xf numFmtId="0" fontId="0" fillId="0" borderId="7" xfId="0" applyBorder="1" applyAlignment="1">
      <alignment wrapText="1"/>
    </xf>
    <xf numFmtId="0" fontId="13" fillId="0" borderId="12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1" xfId="0" applyFont="1" applyBorder="1" applyAlignment="1" applyProtection="1">
      <alignment horizontal="justify" vertical="top" wrapText="1"/>
      <protection/>
    </xf>
    <xf numFmtId="0" fontId="13" fillId="0" borderId="2" xfId="0" applyFont="1" applyBorder="1" applyAlignment="1" applyProtection="1">
      <alignment horizontal="justify" vertical="top" wrapText="1"/>
      <protection/>
    </xf>
    <xf numFmtId="0" fontId="0" fillId="0" borderId="8" xfId="0" applyBorder="1" applyAlignment="1">
      <alignment wrapText="1"/>
    </xf>
    <xf numFmtId="0" fontId="46" fillId="2" borderId="3" xfId="0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13" fillId="0" borderId="49" xfId="0" applyFont="1" applyBorder="1" applyAlignment="1" applyProtection="1">
      <alignment wrapText="1"/>
      <protection/>
    </xf>
    <xf numFmtId="0" fontId="13" fillId="0" borderId="66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justify" vertical="top" wrapText="1"/>
      <protection/>
    </xf>
    <xf numFmtId="0" fontId="13" fillId="0" borderId="30" xfId="0" applyFont="1" applyBorder="1" applyAlignment="1" applyProtection="1">
      <alignment horizontal="justify" vertical="top" wrapText="1"/>
      <protection/>
    </xf>
    <xf numFmtId="0" fontId="13" fillId="0" borderId="52" xfId="0" applyFont="1" applyBorder="1" applyAlignment="1" applyProtection="1">
      <alignment horizontal="justify" vertical="top" wrapText="1"/>
      <protection/>
    </xf>
    <xf numFmtId="0" fontId="13" fillId="0" borderId="64" xfId="0" applyFont="1" applyBorder="1" applyAlignment="1" applyProtection="1">
      <alignment horizontal="justify" vertical="top" wrapText="1"/>
      <protection/>
    </xf>
    <xf numFmtId="0" fontId="73" fillId="0" borderId="36" xfId="0" applyFont="1" applyFill="1" applyBorder="1" applyAlignment="1" applyProtection="1">
      <alignment horizontal="center" wrapText="1"/>
      <protection/>
    </xf>
    <xf numFmtId="0" fontId="74" fillId="0" borderId="37" xfId="0" applyFont="1" applyBorder="1" applyAlignment="1">
      <alignment horizontal="center" wrapText="1"/>
    </xf>
    <xf numFmtId="0" fontId="74" fillId="0" borderId="38" xfId="0" applyFont="1" applyBorder="1" applyAlignment="1">
      <alignment horizontal="center" wrapText="1"/>
    </xf>
    <xf numFmtId="0" fontId="46" fillId="2" borderId="5" xfId="0" applyFont="1" applyFill="1" applyBorder="1" applyAlignment="1" applyProtection="1">
      <alignment wrapText="1"/>
      <protection/>
    </xf>
    <xf numFmtId="0" fontId="0" fillId="0" borderId="6" xfId="0" applyBorder="1" applyAlignment="1">
      <alignment wrapText="1"/>
    </xf>
    <xf numFmtId="0" fontId="72" fillId="0" borderId="0" xfId="0" applyFont="1" applyBorder="1" applyAlignment="1" applyProtection="1">
      <alignment horizontal="center" wrapText="1"/>
      <protection/>
    </xf>
    <xf numFmtId="0" fontId="46" fillId="8" borderId="5" xfId="0" applyFont="1" applyFill="1" applyBorder="1" applyAlignment="1" applyProtection="1">
      <alignment horizontal="left" wrapText="1"/>
      <protection/>
    </xf>
    <xf numFmtId="0" fontId="46" fillId="8" borderId="3" xfId="0" applyFont="1" applyFill="1" applyBorder="1" applyAlignment="1" applyProtection="1">
      <alignment wrapText="1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58" fillId="2" borderId="1" xfId="0" applyFont="1" applyFill="1" applyBorder="1" applyAlignment="1" applyProtection="1">
      <alignment wrapText="1"/>
      <protection/>
    </xf>
    <xf numFmtId="0" fontId="13" fillId="0" borderId="2" xfId="0" applyFont="1" applyBorder="1" applyAlignment="1" applyProtection="1">
      <alignment wrapText="1"/>
      <protection/>
    </xf>
    <xf numFmtId="0" fontId="13" fillId="0" borderId="8" xfId="0" applyFont="1" applyBorder="1" applyAlignment="1" applyProtection="1">
      <alignment wrapText="1"/>
      <protection/>
    </xf>
    <xf numFmtId="0" fontId="24" fillId="8" borderId="1" xfId="0" applyFont="1" applyFill="1" applyBorder="1" applyAlignment="1" applyProtection="1">
      <alignment wrapText="1"/>
      <protection/>
    </xf>
    <xf numFmtId="0" fontId="13" fillId="8" borderId="2" xfId="0" applyFont="1" applyFill="1" applyBorder="1" applyAlignment="1" applyProtection="1">
      <alignment wrapText="1"/>
      <protection/>
    </xf>
    <xf numFmtId="0" fontId="13" fillId="8" borderId="8" xfId="0" applyFont="1" applyFill="1" applyBorder="1" applyAlignment="1" applyProtection="1">
      <alignment wrapText="1"/>
      <protection/>
    </xf>
    <xf numFmtId="0" fontId="13" fillId="2" borderId="10" xfId="0" applyFont="1" applyFill="1" applyBorder="1" applyAlignment="1" applyProtection="1">
      <alignment/>
      <protection locked="0"/>
    </xf>
    <xf numFmtId="0" fontId="13" fillId="2" borderId="41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 vertical="center"/>
      <protection/>
    </xf>
    <xf numFmtId="0" fontId="13" fillId="2" borderId="58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5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>
      <alignment horizontal="left" vertical="center" wrapText="1"/>
    </xf>
    <xf numFmtId="0" fontId="0" fillId="2" borderId="62" xfId="0" applyFill="1" applyBorder="1" applyAlignment="1">
      <alignment horizontal="left" vertical="center" wrapText="1"/>
    </xf>
    <xf numFmtId="0" fontId="0" fillId="2" borderId="5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0" fontId="0" fillId="2" borderId="63" xfId="0" applyFill="1" applyBorder="1" applyAlignment="1">
      <alignment horizontal="left" vertical="center" wrapText="1"/>
    </xf>
    <xf numFmtId="0" fontId="0" fillId="2" borderId="64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 indent="2"/>
    </xf>
    <xf numFmtId="0" fontId="78" fillId="0" borderId="0" xfId="0" applyFont="1" applyAlignment="1">
      <alignment horizontal="left" indent="6"/>
    </xf>
    <xf numFmtId="0" fontId="77" fillId="0" borderId="0" xfId="0" applyFont="1" applyAlignment="1">
      <alignment horizontal="left" indent="10"/>
    </xf>
    <xf numFmtId="0" fontId="79" fillId="0" borderId="0" xfId="0" applyFont="1" applyAlignment="1">
      <alignment horizontal="left" indent="2"/>
    </xf>
    <xf numFmtId="0" fontId="78" fillId="0" borderId="0" xfId="0" applyFont="1" applyAlignment="1">
      <alignment horizontal="left" wrapText="1" indent="6"/>
    </xf>
    <xf numFmtId="0" fontId="7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90"/>
  <sheetViews>
    <sheetView tabSelected="1" workbookViewId="0" topLeftCell="A1">
      <selection activeCell="H3" sqref="H3:K3"/>
    </sheetView>
  </sheetViews>
  <sheetFormatPr defaultColWidth="9.140625" defaultRowHeight="12.75"/>
  <cols>
    <col min="1" max="1" width="1.28515625" style="2" customWidth="1"/>
    <col min="2" max="2" width="12.140625" style="2" customWidth="1"/>
    <col min="3" max="3" width="8.8515625" style="2" customWidth="1"/>
    <col min="4" max="4" width="10.28125" style="2" customWidth="1"/>
    <col min="5" max="5" width="6.00390625" style="2" customWidth="1"/>
    <col min="6" max="6" width="8.140625" style="2" customWidth="1"/>
    <col min="7" max="7" width="5.28125" style="2" customWidth="1"/>
    <col min="8" max="8" width="18.140625" style="2" customWidth="1"/>
    <col min="9" max="9" width="3.421875" style="2" customWidth="1"/>
    <col min="10" max="10" width="2.7109375" style="2" customWidth="1"/>
    <col min="11" max="11" width="4.8515625" style="2" customWidth="1"/>
    <col min="12" max="12" width="0.85546875" style="2" customWidth="1"/>
    <col min="13" max="13" width="12.421875" style="50" customWidth="1"/>
    <col min="14" max="14" width="17.28125" style="2" customWidth="1"/>
    <col min="15" max="16384" width="8.8515625" style="2" customWidth="1"/>
  </cols>
  <sheetData>
    <row r="1" spans="2:44" s="1" customFormat="1" ht="13.5" thickBot="1">
      <c r="B1" s="26" t="s">
        <v>98</v>
      </c>
      <c r="C1" s="26"/>
      <c r="D1" s="26"/>
      <c r="E1" s="26"/>
      <c r="F1" s="26"/>
      <c r="H1" s="27"/>
      <c r="I1" s="27"/>
      <c r="J1" s="27"/>
      <c r="L1" s="213"/>
      <c r="M1" s="11" t="s">
        <v>83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13" ht="17.25" customHeight="1" thickBot="1">
      <c r="B2" s="128" t="s">
        <v>89</v>
      </c>
      <c r="C2" s="129"/>
      <c r="D2" s="129"/>
      <c r="E2" s="129"/>
      <c r="F2" s="129"/>
      <c r="G2" s="129"/>
      <c r="H2" s="129"/>
      <c r="I2" s="129"/>
      <c r="J2" s="129"/>
      <c r="K2" s="130"/>
      <c r="L2" s="29"/>
      <c r="M2" s="127" t="s">
        <v>192</v>
      </c>
    </row>
    <row r="3" spans="2:13" ht="13.5" thickBot="1">
      <c r="B3" s="6" t="s">
        <v>17</v>
      </c>
      <c r="C3" s="7"/>
      <c r="D3" s="8"/>
      <c r="E3" s="8"/>
      <c r="F3" s="8"/>
      <c r="G3" s="8"/>
      <c r="H3" s="637"/>
      <c r="I3" s="657"/>
      <c r="J3" s="657"/>
      <c r="K3" s="644"/>
      <c r="L3" s="143">
        <f>IF(M3="OK",0,1)</f>
        <v>1</v>
      </c>
      <c r="M3" s="132" t="str">
        <f>IF(ISTEXT(H3),"OK","Does Not Qualify")</f>
        <v>Does Not Qualify</v>
      </c>
    </row>
    <row r="4" spans="2:13" ht="15.75" customHeight="1">
      <c r="B4" s="3" t="s">
        <v>18</v>
      </c>
      <c r="C4" s="4"/>
      <c r="D4" s="4"/>
      <c r="E4" s="4"/>
      <c r="F4" s="4"/>
      <c r="G4" s="5" t="s">
        <v>198</v>
      </c>
      <c r="H4" s="58"/>
      <c r="I4" s="30"/>
      <c r="J4" s="30"/>
      <c r="K4" s="31"/>
      <c r="L4" s="143">
        <f aca="true" t="shared" si="0" ref="L4:L20">IF(M4="OK",0,1)</f>
        <v>1</v>
      </c>
      <c r="M4" s="136" t="str">
        <f>IF(ISNUMBER(H4),"OK","Does Not Qualify")</f>
        <v>Does Not Qualify</v>
      </c>
    </row>
    <row r="5" spans="2:13" ht="12.75">
      <c r="B5" s="6" t="s">
        <v>19</v>
      </c>
      <c r="C5" s="7"/>
      <c r="D5" s="7"/>
      <c r="E5" s="7"/>
      <c r="F5" s="7"/>
      <c r="G5" s="7"/>
      <c r="H5" s="650"/>
      <c r="I5" s="651"/>
      <c r="J5" s="638"/>
      <c r="K5" s="639"/>
      <c r="L5" s="143">
        <f t="shared" si="0"/>
        <v>1</v>
      </c>
      <c r="M5" s="132" t="str">
        <f>IF(ISNUMBER(H5),"OK","Does Not Qualify")</f>
        <v>Does Not Qualify</v>
      </c>
    </row>
    <row r="6" spans="2:13" ht="12.75">
      <c r="B6" s="6" t="s">
        <v>259</v>
      </c>
      <c r="C6" s="7"/>
      <c r="D6" s="9"/>
      <c r="E6" s="8"/>
      <c r="F6" s="8"/>
      <c r="G6" s="219" t="s">
        <v>90</v>
      </c>
      <c r="H6" s="55"/>
      <c r="I6" s="32"/>
      <c r="J6" s="33" t="s">
        <v>91</v>
      </c>
      <c r="K6" s="57"/>
      <c r="L6" s="143">
        <f t="shared" si="0"/>
        <v>1</v>
      </c>
      <c r="M6" s="132" t="str">
        <f>IF(ISNUMBER(H6),"OK","Does Not Qualify")</f>
        <v>Does Not Qualify</v>
      </c>
    </row>
    <row r="7" spans="2:13" ht="12.75">
      <c r="B7" s="6" t="s">
        <v>260</v>
      </c>
      <c r="C7" s="7"/>
      <c r="D7" s="10"/>
      <c r="E7" s="10"/>
      <c r="F7" s="10"/>
      <c r="G7" s="219" t="s">
        <v>92</v>
      </c>
      <c r="H7" s="56"/>
      <c r="I7" s="34"/>
      <c r="J7" s="34"/>
      <c r="K7" s="35"/>
      <c r="L7" s="143">
        <f t="shared" si="0"/>
        <v>1</v>
      </c>
      <c r="M7" s="132" t="str">
        <f aca="true" t="shared" si="1" ref="M7:M12">IF(ISTEXT(H7),"OK","Does Not Qualify")</f>
        <v>Does Not Qualify</v>
      </c>
    </row>
    <row r="8" spans="2:13" ht="12.75">
      <c r="B8" s="6" t="s">
        <v>261</v>
      </c>
      <c r="C8" s="7"/>
      <c r="D8" s="7"/>
      <c r="E8" s="1"/>
      <c r="F8" s="1"/>
      <c r="G8" s="217" t="s">
        <v>196</v>
      </c>
      <c r="H8" s="656"/>
      <c r="I8" s="657"/>
      <c r="J8" s="657"/>
      <c r="K8" s="644"/>
      <c r="L8" s="143">
        <f t="shared" si="0"/>
        <v>1</v>
      </c>
      <c r="M8" s="132" t="str">
        <f t="shared" si="1"/>
        <v>Does Not Qualify</v>
      </c>
    </row>
    <row r="9" spans="2:13" ht="12.75">
      <c r="B9" s="6"/>
      <c r="C9" s="7"/>
      <c r="D9" s="7"/>
      <c r="E9" s="1"/>
      <c r="F9" s="1"/>
      <c r="G9" s="217" t="s">
        <v>197</v>
      </c>
      <c r="H9" s="656"/>
      <c r="I9" s="657"/>
      <c r="J9" s="657"/>
      <c r="K9" s="644"/>
      <c r="L9" s="143">
        <f t="shared" si="0"/>
        <v>1</v>
      </c>
      <c r="M9" s="132" t="str">
        <f t="shared" si="1"/>
        <v>Does Not Qualify</v>
      </c>
    </row>
    <row r="10" spans="2:13" ht="12.75">
      <c r="B10" s="6" t="s">
        <v>262</v>
      </c>
      <c r="C10" s="7"/>
      <c r="D10" s="7"/>
      <c r="E10" s="7"/>
      <c r="F10" s="7"/>
      <c r="G10" s="7"/>
      <c r="H10" s="653"/>
      <c r="I10" s="654"/>
      <c r="J10" s="654"/>
      <c r="K10" s="655"/>
      <c r="L10" s="143">
        <f t="shared" si="0"/>
        <v>1</v>
      </c>
      <c r="M10" s="132" t="str">
        <f t="shared" si="1"/>
        <v>Does Not Qualify</v>
      </c>
    </row>
    <row r="11" spans="2:13" ht="12.75">
      <c r="B11" s="6" t="s">
        <v>32</v>
      </c>
      <c r="C11" s="7"/>
      <c r="D11" s="7"/>
      <c r="E11" s="7"/>
      <c r="F11" s="624" t="s">
        <v>101</v>
      </c>
      <c r="G11" s="625"/>
      <c r="H11" s="656"/>
      <c r="I11" s="657"/>
      <c r="J11" s="657"/>
      <c r="K11" s="644"/>
      <c r="L11" s="143">
        <f t="shared" si="0"/>
        <v>1</v>
      </c>
      <c r="M11" s="132" t="str">
        <f t="shared" si="1"/>
        <v>Does Not Qualify</v>
      </c>
    </row>
    <row r="12" spans="2:13" ht="12.75">
      <c r="B12" s="6"/>
      <c r="C12" s="7"/>
      <c r="D12" s="7"/>
      <c r="E12" s="7"/>
      <c r="F12" s="624" t="s">
        <v>102</v>
      </c>
      <c r="G12" s="625"/>
      <c r="H12" s="653"/>
      <c r="I12" s="654"/>
      <c r="J12" s="654"/>
      <c r="K12" s="655"/>
      <c r="L12" s="143">
        <f t="shared" si="0"/>
        <v>1</v>
      </c>
      <c r="M12" s="132" t="str">
        <f t="shared" si="1"/>
        <v>Does Not Qualify</v>
      </c>
    </row>
    <row r="13" spans="2:13" ht="15" customHeight="1">
      <c r="B13" s="6" t="s">
        <v>195</v>
      </c>
      <c r="C13" s="7"/>
      <c r="D13" s="7"/>
      <c r="E13" s="7"/>
      <c r="F13" s="7"/>
      <c r="G13" s="7"/>
      <c r="H13" s="54"/>
      <c r="I13" s="36" t="s">
        <v>183</v>
      </c>
      <c r="J13" s="1"/>
      <c r="K13" s="37"/>
      <c r="L13" s="143">
        <f t="shared" si="0"/>
        <v>1</v>
      </c>
      <c r="M13" s="132" t="str">
        <f>IF(ISNUMBER(H13),"OK","Does Not Qualify")</f>
        <v>Does Not Qualify</v>
      </c>
    </row>
    <row r="14" spans="2:13" ht="12.75">
      <c r="B14" s="6" t="s">
        <v>263</v>
      </c>
      <c r="C14" s="7"/>
      <c r="D14" s="7"/>
      <c r="E14" s="7"/>
      <c r="F14" s="7"/>
      <c r="G14" s="7"/>
      <c r="H14" s="647"/>
      <c r="I14" s="654"/>
      <c r="J14" s="654"/>
      <c r="K14" s="655"/>
      <c r="L14" s="143">
        <f t="shared" si="0"/>
        <v>1</v>
      </c>
      <c r="M14" s="132" t="str">
        <f aca="true" t="shared" si="2" ref="M14:M19">IF(ISTEXT(H14),"OK","Does Not Qualify")</f>
        <v>Does Not Qualify</v>
      </c>
    </row>
    <row r="15" spans="2:13" ht="12.75">
      <c r="B15" s="6" t="s">
        <v>264</v>
      </c>
      <c r="C15" s="7"/>
      <c r="D15" s="7"/>
      <c r="E15" s="7"/>
      <c r="F15" s="7"/>
      <c r="G15" s="12" t="s">
        <v>93</v>
      </c>
      <c r="H15" s="53"/>
      <c r="I15" s="38"/>
      <c r="J15" s="38"/>
      <c r="K15" s="39"/>
      <c r="L15" s="143">
        <f t="shared" si="0"/>
        <v>1</v>
      </c>
      <c r="M15" s="132" t="str">
        <f t="shared" si="2"/>
        <v>Does Not Qualify</v>
      </c>
    </row>
    <row r="16" spans="2:13" ht="12.75">
      <c r="B16" s="6" t="s">
        <v>200</v>
      </c>
      <c r="C16" s="7"/>
      <c r="D16" s="7"/>
      <c r="E16" s="7"/>
      <c r="F16" s="7"/>
      <c r="G16" s="7"/>
      <c r="H16" s="656"/>
      <c r="I16" s="657"/>
      <c r="J16" s="657"/>
      <c r="K16" s="644"/>
      <c r="L16" s="143">
        <f t="shared" si="0"/>
        <v>1</v>
      </c>
      <c r="M16" s="132" t="str">
        <f t="shared" si="2"/>
        <v>Does Not Qualify</v>
      </c>
    </row>
    <row r="17" spans="2:13" ht="12.75">
      <c r="B17" s="6" t="s">
        <v>201</v>
      </c>
      <c r="C17" s="7"/>
      <c r="D17" s="7"/>
      <c r="E17" s="7"/>
      <c r="F17" s="7"/>
      <c r="G17" s="217" t="s">
        <v>202</v>
      </c>
      <c r="H17" s="647"/>
      <c r="I17" s="654"/>
      <c r="J17" s="654"/>
      <c r="K17" s="655"/>
      <c r="L17" s="143">
        <f t="shared" si="0"/>
        <v>1</v>
      </c>
      <c r="M17" s="132" t="str">
        <f t="shared" si="2"/>
        <v>Does Not Qualify</v>
      </c>
    </row>
    <row r="18" spans="2:13" ht="12.75">
      <c r="B18" s="6" t="s">
        <v>265</v>
      </c>
      <c r="C18" s="7"/>
      <c r="D18" s="7"/>
      <c r="E18" s="7"/>
      <c r="F18" s="7"/>
      <c r="G18" s="7"/>
      <c r="H18" s="653"/>
      <c r="I18" s="654"/>
      <c r="J18" s="654"/>
      <c r="K18" s="655"/>
      <c r="L18" s="143">
        <f t="shared" si="0"/>
        <v>1</v>
      </c>
      <c r="M18" s="132" t="str">
        <f t="shared" si="2"/>
        <v>Does Not Qualify</v>
      </c>
    </row>
    <row r="19" spans="2:13" ht="12.75">
      <c r="B19" s="6" t="s">
        <v>266</v>
      </c>
      <c r="C19" s="7"/>
      <c r="D19" s="7"/>
      <c r="E19" s="7"/>
      <c r="F19" s="7"/>
      <c r="G19" s="7"/>
      <c r="H19" s="653"/>
      <c r="I19" s="654"/>
      <c r="J19" s="654"/>
      <c r="K19" s="655"/>
      <c r="L19" s="143">
        <f t="shared" si="0"/>
        <v>1</v>
      </c>
      <c r="M19" s="132" t="str">
        <f t="shared" si="2"/>
        <v>Does Not Qualify</v>
      </c>
    </row>
    <row r="20" spans="2:13" ht="12.75">
      <c r="B20" s="6" t="s">
        <v>84</v>
      </c>
      <c r="C20" s="7"/>
      <c r="D20" s="7"/>
      <c r="E20" s="7"/>
      <c r="F20" s="7"/>
      <c r="G20" s="7"/>
      <c r="H20" s="51"/>
      <c r="I20" s="36" t="s">
        <v>183</v>
      </c>
      <c r="J20" s="1"/>
      <c r="K20" s="37"/>
      <c r="L20" s="143">
        <f t="shared" si="0"/>
        <v>1</v>
      </c>
      <c r="M20" s="132" t="str">
        <f>IF(ISNUMBER(H20),"OK","Does Not Qualify")</f>
        <v>Does Not Qualify</v>
      </c>
    </row>
    <row r="21" spans="2:13" ht="12.75">
      <c r="B21" s="6" t="s">
        <v>169</v>
      </c>
      <c r="C21" s="7"/>
      <c r="D21" s="7"/>
      <c r="E21" s="7"/>
      <c r="F21" s="7"/>
      <c r="G21" s="7"/>
      <c r="H21" s="51"/>
      <c r="I21" s="36" t="s">
        <v>183</v>
      </c>
      <c r="J21" s="1"/>
      <c r="K21" s="37"/>
      <c r="L21" s="143">
        <f>IF(M21="Qualifies",0,1)</f>
        <v>0</v>
      </c>
      <c r="M21" s="132" t="str">
        <f>IF((H4-H21)&lt;3.1,"Qualifies","Does Not Qualify")</f>
        <v>Qualifies</v>
      </c>
    </row>
    <row r="22" spans="2:13" ht="24.75" customHeight="1">
      <c r="B22" s="635" t="s">
        <v>3</v>
      </c>
      <c r="C22" s="636"/>
      <c r="D22" s="636"/>
      <c r="E22" s="636"/>
      <c r="F22" s="636"/>
      <c r="G22" s="622"/>
      <c r="H22" s="51"/>
      <c r="I22" s="36"/>
      <c r="J22" s="1"/>
      <c r="K22" s="37"/>
      <c r="L22" s="143">
        <f>IF(M22="OK",0,1)</f>
        <v>1</v>
      </c>
      <c r="M22" s="132" t="str">
        <f>IF(ISNUMBER(H22),"OK","Does Not Qualify")</f>
        <v>Does Not Qualify</v>
      </c>
    </row>
    <row r="23" spans="2:13" ht="14.25" customHeight="1">
      <c r="B23" s="6" t="s">
        <v>1</v>
      </c>
      <c r="C23" s="7"/>
      <c r="D23" s="7"/>
      <c r="E23" s="7"/>
      <c r="F23" s="7"/>
      <c r="G23" s="7"/>
      <c r="H23" s="51"/>
      <c r="I23" s="1"/>
      <c r="J23" s="1"/>
      <c r="K23" s="40" t="s">
        <v>199</v>
      </c>
      <c r="L23" s="143">
        <f>IF(M23="Qualifies",0,1)</f>
        <v>1</v>
      </c>
      <c r="M23" s="133" t="str">
        <f>IF(H23&gt;1.99999,"Qualifies","Does Not Qualify")</f>
        <v>Does Not Qualify</v>
      </c>
    </row>
    <row r="24" spans="2:13" ht="14.25" customHeight="1">
      <c r="B24" s="6" t="s">
        <v>2</v>
      </c>
      <c r="C24" s="7"/>
      <c r="D24" s="7"/>
      <c r="E24" s="7"/>
      <c r="F24" s="7"/>
      <c r="G24" s="11"/>
      <c r="H24" s="51"/>
      <c r="I24" s="1"/>
      <c r="J24" s="1"/>
      <c r="K24" s="40" t="s">
        <v>194</v>
      </c>
      <c r="L24" s="143">
        <f>IF(M24="Qualifies",0,1)</f>
        <v>1</v>
      </c>
      <c r="M24" s="133" t="str">
        <f>IF(H24&gt;359.9,"Qualifies","Does Not Qualify")</f>
        <v>Does Not Qualify</v>
      </c>
    </row>
    <row r="25" spans="2:13" ht="12.75">
      <c r="B25" s="6" t="s">
        <v>185</v>
      </c>
      <c r="C25" s="7"/>
      <c r="D25" s="7"/>
      <c r="E25" s="7"/>
      <c r="F25" s="7"/>
      <c r="G25" s="7"/>
      <c r="H25" s="52"/>
      <c r="I25" s="131" t="s">
        <v>184</v>
      </c>
      <c r="J25" s="1"/>
      <c r="K25" s="37"/>
      <c r="L25" s="143">
        <f>IF(M25="Qualifies",0,1)</f>
        <v>1</v>
      </c>
      <c r="M25" s="132" t="str">
        <f>IF(H25="yes","Qualifies","Does Not Qualify")</f>
        <v>Does Not Qualify</v>
      </c>
    </row>
    <row r="26" spans="2:13" ht="25.5" customHeight="1">
      <c r="B26" s="643" t="s">
        <v>20</v>
      </c>
      <c r="C26" s="642"/>
      <c r="D26" s="642"/>
      <c r="E26" s="642"/>
      <c r="F26" s="642"/>
      <c r="G26" s="634"/>
      <c r="H26" s="640"/>
      <c r="I26" s="641"/>
      <c r="J26" s="641"/>
      <c r="K26" s="633"/>
      <c r="L26" s="143">
        <f>IF(M26="OK",0,1)</f>
        <v>1</v>
      </c>
      <c r="M26" s="132" t="str">
        <f>IF(ISTEXT(H26),"OK","Does Not Qualify")</f>
        <v>Does Not Qualify</v>
      </c>
    </row>
    <row r="27" spans="2:13" ht="25.5" customHeight="1">
      <c r="B27" s="643" t="s">
        <v>40</v>
      </c>
      <c r="C27" s="642"/>
      <c r="D27" s="642"/>
      <c r="E27" s="642"/>
      <c r="F27" s="642"/>
      <c r="G27" s="642"/>
      <c r="H27" s="51"/>
      <c r="I27" s="131" t="s">
        <v>184</v>
      </c>
      <c r="J27" s="1"/>
      <c r="K27" s="37"/>
      <c r="L27" s="143">
        <f>IF(M27="Qualifies",0,1)</f>
        <v>1</v>
      </c>
      <c r="M27" s="133" t="str">
        <f>IF(H27="yes","Qualifies","Does Not Qualify")</f>
        <v>Does Not Qualify</v>
      </c>
    </row>
    <row r="28" spans="2:13" ht="26.25" customHeight="1" thickBot="1">
      <c r="B28" s="643" t="s">
        <v>0</v>
      </c>
      <c r="C28" s="642"/>
      <c r="D28" s="642"/>
      <c r="E28" s="642"/>
      <c r="F28" s="642"/>
      <c r="G28" s="642"/>
      <c r="H28" s="52"/>
      <c r="I28" s="131" t="s">
        <v>184</v>
      </c>
      <c r="J28" s="1"/>
      <c r="K28" s="37"/>
      <c r="L28" s="143">
        <f>IF(M28="Qualifies",0,1)</f>
        <v>1</v>
      </c>
      <c r="M28" s="134" t="str">
        <f>IF(H28="yes","Qualifies","Does Not Qualify")</f>
        <v>Does Not Qualify</v>
      </c>
    </row>
    <row r="29" spans="2:44" s="1" customFormat="1" ht="54.75" customHeight="1">
      <c r="B29" s="628" t="s">
        <v>31</v>
      </c>
      <c r="C29" s="629"/>
      <c r="D29" s="629"/>
      <c r="E29" s="629"/>
      <c r="F29" s="629"/>
      <c r="G29" s="629"/>
      <c r="H29" s="629"/>
      <c r="I29" s="629"/>
      <c r="J29" s="629"/>
      <c r="K29" s="629"/>
      <c r="L29" s="630"/>
      <c r="M29" s="63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2:44" s="1" customFormat="1" ht="17.25" customHeight="1">
      <c r="B30" s="632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2:44" s="1" customFormat="1" ht="16.5" customHeight="1">
      <c r="B31" s="13" t="s">
        <v>87</v>
      </c>
      <c r="M31" s="1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s="1" customFormat="1" ht="16.5" customHeight="1">
      <c r="B32" s="13" t="s">
        <v>85</v>
      </c>
      <c r="M32" s="1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s="1" customFormat="1" ht="16.5" customHeight="1">
      <c r="B33" s="13" t="s">
        <v>86</v>
      </c>
      <c r="M33" s="1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s="1" customFormat="1" ht="3.75" customHeight="1" thickBo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3:44" s="1" customFormat="1" ht="4.5" customHeight="1" thickBot="1">
      <c r="M35" s="1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 s="1" customFormat="1" ht="17.25" customHeight="1">
      <c r="B36" s="19" t="s">
        <v>43</v>
      </c>
      <c r="C36" s="626">
        <f>H3</f>
        <v>0</v>
      </c>
      <c r="D36" s="627"/>
      <c r="E36" s="627"/>
      <c r="F36" s="627"/>
      <c r="G36" s="20" t="s">
        <v>88</v>
      </c>
      <c r="H36" s="21"/>
      <c r="I36" s="21"/>
      <c r="J36" s="21"/>
      <c r="K36" s="21"/>
      <c r="L36" s="21"/>
      <c r="M36" s="2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 s="1" customFormat="1" ht="15.75" customHeight="1">
      <c r="B37" s="218" t="s">
        <v>59</v>
      </c>
      <c r="M37" s="1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2:44" s="1" customFormat="1" ht="5.25" customHeight="1" thickBot="1">
      <c r="B38" s="2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44" s="1" customFormat="1" ht="4.5" customHeight="1" thickBot="1">
      <c r="B39" s="24"/>
      <c r="M39" s="1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 s="1" customFormat="1" ht="15" customHeight="1">
      <c r="B40" s="25" t="s">
        <v>4</v>
      </c>
      <c r="C40" s="626">
        <f>H3</f>
        <v>0</v>
      </c>
      <c r="D40" s="627"/>
      <c r="E40" s="627"/>
      <c r="F40" s="627"/>
      <c r="G40" s="20" t="s">
        <v>210</v>
      </c>
      <c r="H40" s="21"/>
      <c r="I40" s="21"/>
      <c r="J40" s="21"/>
      <c r="K40" s="21"/>
      <c r="L40" s="21"/>
      <c r="M40" s="2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44" s="1" customFormat="1" ht="14.25" customHeight="1">
      <c r="B41" s="218" t="s">
        <v>60</v>
      </c>
      <c r="M41" s="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2:44" s="1" customFormat="1" ht="5.25" customHeight="1" thickBot="1">
      <c r="B42" s="2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2:44" s="1" customFormat="1" ht="5.25" customHeight="1" thickBot="1">
      <c r="B43" s="24"/>
      <c r="M43" s="1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s="1" customFormat="1" ht="15.75" customHeight="1">
      <c r="B44" s="25" t="s">
        <v>203</v>
      </c>
      <c r="C44" s="21"/>
      <c r="D44" s="21"/>
      <c r="E44" s="21"/>
      <c r="F44" s="135" t="s">
        <v>209</v>
      </c>
      <c r="G44" s="21"/>
      <c r="H44" s="21"/>
      <c r="I44" s="21"/>
      <c r="J44" s="21"/>
      <c r="K44" s="21"/>
      <c r="L44" s="21"/>
      <c r="M44" s="2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s="1" customFormat="1" ht="12.75" customHeight="1">
      <c r="B45" s="13" t="s">
        <v>204</v>
      </c>
      <c r="I45" s="137"/>
      <c r="J45" s="137"/>
      <c r="K45" s="137"/>
      <c r="M45" s="1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 s="1" customFormat="1" ht="12.75">
      <c r="B46" s="42" t="s">
        <v>205</v>
      </c>
      <c r="C46" s="43"/>
      <c r="D46" s="43"/>
      <c r="E46" s="43"/>
      <c r="F46" s="51"/>
      <c r="H46" s="44" t="s">
        <v>163</v>
      </c>
      <c r="I46" s="45"/>
      <c r="J46" s="45"/>
      <c r="K46" s="45"/>
      <c r="L46" s="46"/>
      <c r="M46" s="4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 s="1" customFormat="1" ht="12.75">
      <c r="B47" s="42" t="s">
        <v>206</v>
      </c>
      <c r="C47" s="43"/>
      <c r="D47" s="43"/>
      <c r="E47" s="43"/>
      <c r="F47" s="51"/>
      <c r="H47" s="48" t="s">
        <v>99</v>
      </c>
      <c r="I47" s="45"/>
      <c r="J47" s="45"/>
      <c r="K47" s="45"/>
      <c r="L47" s="46"/>
      <c r="M47" s="4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2:44" s="1" customFormat="1" ht="12.75" customHeight="1">
      <c r="B48" s="42" t="s">
        <v>207</v>
      </c>
      <c r="C48" s="43"/>
      <c r="D48" s="43"/>
      <c r="E48" s="43"/>
      <c r="F48" s="51"/>
      <c r="H48" s="648" t="s">
        <v>187</v>
      </c>
      <c r="I48" s="648"/>
      <c r="J48" s="648"/>
      <c r="K48" s="648"/>
      <c r="L48" s="648"/>
      <c r="M48" s="64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2:44" s="1" customFormat="1" ht="14.25" customHeight="1">
      <c r="B49" s="42" t="s">
        <v>208</v>
      </c>
      <c r="C49" s="43"/>
      <c r="D49" s="43"/>
      <c r="E49" s="43"/>
      <c r="F49" s="51"/>
      <c r="H49" s="648"/>
      <c r="I49" s="648"/>
      <c r="J49" s="648"/>
      <c r="K49" s="648"/>
      <c r="L49" s="648"/>
      <c r="M49" s="64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2:44" s="1" customFormat="1" ht="13.5" thickBot="1">
      <c r="B50" s="49" t="s">
        <v>30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4:13" ht="12.75">
      <c r="D51" s="623">
        <f>H3</f>
        <v>0</v>
      </c>
      <c r="E51" s="646"/>
      <c r="F51" s="646"/>
      <c r="G51" s="646"/>
      <c r="H51" s="645">
        <f ca="1">NOW()</f>
        <v>37593.70103993056</v>
      </c>
      <c r="I51" s="646"/>
      <c r="J51" s="646"/>
      <c r="M51" s="27" t="s">
        <v>267</v>
      </c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</sheetData>
  <sheetProtection password="CC22" sheet="1" objects="1" scenarios="1"/>
  <mergeCells count="26">
    <mergeCell ref="D51:G51"/>
    <mergeCell ref="F11:G11"/>
    <mergeCell ref="C40:F40"/>
    <mergeCell ref="C36:F36"/>
    <mergeCell ref="F12:G12"/>
    <mergeCell ref="B29:M30"/>
    <mergeCell ref="H5:I5"/>
    <mergeCell ref="B27:G27"/>
    <mergeCell ref="B28:G28"/>
    <mergeCell ref="H3:K3"/>
    <mergeCell ref="J5:K5"/>
    <mergeCell ref="H26:K26"/>
    <mergeCell ref="B26:G26"/>
    <mergeCell ref="H8:K8"/>
    <mergeCell ref="B22:G22"/>
    <mergeCell ref="H9:K9"/>
    <mergeCell ref="H10:K10"/>
    <mergeCell ref="H11:K11"/>
    <mergeCell ref="H51:J51"/>
    <mergeCell ref="H12:K12"/>
    <mergeCell ref="H17:K17"/>
    <mergeCell ref="H18:K18"/>
    <mergeCell ref="H19:K19"/>
    <mergeCell ref="H14:K14"/>
    <mergeCell ref="H16:K16"/>
    <mergeCell ref="H48:M49"/>
  </mergeCells>
  <printOptions horizontalCentered="1" verticalCentered="1"/>
  <pageMargins left="0.6" right="0.6" top="0.5" bottom="0.5" header="0.5" footer="0.5"/>
  <pageSetup fitToHeight="1" fitToWidth="1" horizontalDpi="1200" verticalDpi="1200" orientation="portrait" scale="9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zoomScale="110" zoomScaleNormal="110" workbookViewId="0" topLeftCell="A1">
      <selection activeCell="B5" sqref="B5"/>
    </sheetView>
  </sheetViews>
  <sheetFormatPr defaultColWidth="9.140625" defaultRowHeight="15" customHeight="1"/>
  <cols>
    <col min="1" max="1" width="39.8515625" style="41" customWidth="1"/>
    <col min="2" max="2" width="12.421875" style="212" customWidth="1"/>
    <col min="3" max="3" width="14.8515625" style="212" customWidth="1"/>
    <col min="4" max="4" width="12.421875" style="212" customWidth="1"/>
    <col min="5" max="5" width="1.1484375" style="212" customWidth="1"/>
    <col min="6" max="6" width="10.00390625" style="41" customWidth="1"/>
    <col min="7" max="16384" width="8.8515625" style="41" customWidth="1"/>
  </cols>
  <sheetData>
    <row r="1" spans="1:5" ht="15" customHeight="1" thickBot="1">
      <c r="A1" s="591" t="s">
        <v>221</v>
      </c>
      <c r="B1" s="592" t="s">
        <v>222</v>
      </c>
      <c r="C1" s="592" t="s">
        <v>223</v>
      </c>
      <c r="D1" s="592" t="s">
        <v>224</v>
      </c>
      <c r="E1" s="41"/>
    </row>
    <row r="2" spans="1:5" ht="22.5" customHeight="1">
      <c r="A2" s="605"/>
      <c r="B2" s="609" t="s">
        <v>126</v>
      </c>
      <c r="C2" s="609" t="s">
        <v>121</v>
      </c>
      <c r="D2" s="592" t="s">
        <v>257</v>
      </c>
      <c r="E2" s="41"/>
    </row>
    <row r="3" spans="1:5" ht="15" customHeight="1" thickBot="1">
      <c r="A3" s="605"/>
      <c r="B3" s="608" t="s">
        <v>13</v>
      </c>
      <c r="C3" s="608" t="s">
        <v>12</v>
      </c>
      <c r="D3" s="593"/>
      <c r="E3" s="41"/>
    </row>
    <row r="4" spans="1:5" ht="13.5" customHeight="1" thickBot="1">
      <c r="A4" s="595" t="s">
        <v>225</v>
      </c>
      <c r="B4" s="606">
        <f>'Page 1'!H13-1</f>
        <v>-1</v>
      </c>
      <c r="C4" s="607">
        <f>'Page 1'!H4-1</f>
        <v>-1</v>
      </c>
      <c r="D4" s="594" t="s">
        <v>226</v>
      </c>
      <c r="E4" s="41"/>
    </row>
    <row r="5" spans="1:5" ht="13.5" customHeight="1">
      <c r="A5" s="604" t="s">
        <v>227</v>
      </c>
      <c r="B5" s="601"/>
      <c r="C5" s="602"/>
      <c r="D5" s="603">
        <f>C5-B5</f>
        <v>0</v>
      </c>
      <c r="E5" s="41"/>
    </row>
    <row r="6" spans="1:5" ht="13.5" customHeight="1">
      <c r="A6" s="596" t="s">
        <v>228</v>
      </c>
      <c r="B6" s="597"/>
      <c r="C6" s="599"/>
      <c r="D6" s="598">
        <f>C6-B6</f>
        <v>0</v>
      </c>
      <c r="E6" s="41"/>
    </row>
    <row r="7" spans="1:5" ht="13.5" customHeight="1">
      <c r="A7" s="596" t="s">
        <v>229</v>
      </c>
      <c r="B7" s="597"/>
      <c r="C7" s="599"/>
      <c r="D7" s="598">
        <f>C7-B7</f>
        <v>0</v>
      </c>
      <c r="E7" s="41"/>
    </row>
    <row r="8" spans="1:5" ht="13.5" customHeight="1">
      <c r="A8" s="596" t="s">
        <v>170</v>
      </c>
      <c r="B8" s="600">
        <f>'Inventory 6'!I48</f>
        <v>0</v>
      </c>
      <c r="C8" s="600">
        <f>'Inventory 6'!L48</f>
        <v>0</v>
      </c>
      <c r="D8" s="598">
        <f>C8-B8</f>
        <v>0</v>
      </c>
      <c r="E8" s="41"/>
    </row>
    <row r="9" spans="1:5" ht="13.5" customHeight="1" thickBot="1">
      <c r="A9" s="124" t="s">
        <v>230</v>
      </c>
      <c r="B9" s="122"/>
      <c r="C9" s="123"/>
      <c r="D9" s="175">
        <f>C9-B9</f>
        <v>0</v>
      </c>
      <c r="E9" s="41"/>
    </row>
    <row r="10" spans="1:5" ht="13.5" customHeight="1" thickBot="1">
      <c r="A10" s="176" t="s">
        <v>231</v>
      </c>
      <c r="B10" s="177">
        <f>SUM(B5:B9)</f>
        <v>0</v>
      </c>
      <c r="C10" s="177">
        <f>SUM(C5:C9)</f>
        <v>0</v>
      </c>
      <c r="D10" s="178">
        <f>SUM(D5:D9)</f>
        <v>0</v>
      </c>
      <c r="E10" s="41"/>
    </row>
    <row r="11" spans="1:5" ht="7.5" customHeight="1" thickBot="1">
      <c r="A11" s="179"/>
      <c r="B11" s="180"/>
      <c r="C11" s="180"/>
      <c r="D11" s="181"/>
      <c r="E11" s="41"/>
    </row>
    <row r="12" spans="1:5" ht="13.5" customHeight="1">
      <c r="A12" s="173" t="s">
        <v>232</v>
      </c>
      <c r="B12" s="182"/>
      <c r="C12" s="182"/>
      <c r="D12" s="183"/>
      <c r="E12" s="41"/>
    </row>
    <row r="13" spans="1:5" ht="13.5" customHeight="1">
      <c r="A13" s="174" t="s">
        <v>233</v>
      </c>
      <c r="B13" s="120"/>
      <c r="C13" s="121"/>
      <c r="D13" s="175">
        <f>C13-B13</f>
        <v>0</v>
      </c>
      <c r="E13" s="41"/>
    </row>
    <row r="14" spans="1:5" ht="13.5" customHeight="1">
      <c r="A14" s="174" t="s">
        <v>41</v>
      </c>
      <c r="B14" s="120"/>
      <c r="C14" s="121"/>
      <c r="D14" s="175">
        <f>C14-B14</f>
        <v>0</v>
      </c>
      <c r="E14" s="41"/>
    </row>
    <row r="15" spans="1:5" ht="13.5" customHeight="1">
      <c r="A15" s="174" t="s">
        <v>42</v>
      </c>
      <c r="B15" s="120"/>
      <c r="C15" s="121"/>
      <c r="D15" s="175">
        <f>C15-B15</f>
        <v>0</v>
      </c>
      <c r="E15" s="41"/>
    </row>
    <row r="16" spans="1:5" ht="13.5" customHeight="1">
      <c r="A16" s="59" t="s">
        <v>234</v>
      </c>
      <c r="B16" s="120"/>
      <c r="C16" s="121"/>
      <c r="D16" s="175">
        <f>C16-B16</f>
        <v>0</v>
      </c>
      <c r="E16" s="41"/>
    </row>
    <row r="17" spans="1:5" ht="13.5" customHeight="1" thickBot="1">
      <c r="A17" s="124" t="s">
        <v>235</v>
      </c>
      <c r="B17" s="122"/>
      <c r="C17" s="123"/>
      <c r="D17" s="175">
        <f>C17-B17</f>
        <v>0</v>
      </c>
      <c r="E17" s="41"/>
    </row>
    <row r="18" spans="1:5" ht="13.5" customHeight="1" thickBot="1">
      <c r="A18" s="184" t="s">
        <v>236</v>
      </c>
      <c r="B18" s="177">
        <f>SUM(B13:B17)</f>
        <v>0</v>
      </c>
      <c r="C18" s="177">
        <f>SUM(C13:C17)</f>
        <v>0</v>
      </c>
      <c r="D18" s="178">
        <f>SUM(D13:D17)</f>
        <v>0</v>
      </c>
      <c r="E18" s="41"/>
    </row>
    <row r="19" spans="1:5" ht="13.5" customHeight="1" thickBot="1">
      <c r="A19" s="185" t="s">
        <v>237</v>
      </c>
      <c r="B19" s="177">
        <f>B10+B18</f>
        <v>0</v>
      </c>
      <c r="C19" s="177">
        <f>C10+C18</f>
        <v>0</v>
      </c>
      <c r="D19" s="177">
        <f>D10+D18</f>
        <v>0</v>
      </c>
      <c r="E19" s="41"/>
    </row>
    <row r="20" spans="1:5" ht="6.75" customHeight="1" thickBot="1">
      <c r="A20" s="179"/>
      <c r="B20" s="180"/>
      <c r="C20" s="180"/>
      <c r="D20" s="181"/>
      <c r="E20" s="41"/>
    </row>
    <row r="21" spans="1:6" ht="13.5" customHeight="1">
      <c r="A21" s="186" t="s">
        <v>238</v>
      </c>
      <c r="B21" s="182"/>
      <c r="C21" s="182"/>
      <c r="D21" s="183"/>
      <c r="E21" s="41"/>
      <c r="F21" s="187"/>
    </row>
    <row r="22" spans="1:6" ht="13.5" customHeight="1">
      <c r="A22" s="188" t="s">
        <v>239</v>
      </c>
      <c r="B22" s="120"/>
      <c r="C22" s="121"/>
      <c r="D22" s="189">
        <f>C22-B22</f>
        <v>0</v>
      </c>
      <c r="E22" s="41"/>
      <c r="F22" s="187"/>
    </row>
    <row r="23" spans="1:6" ht="13.5" customHeight="1">
      <c r="A23" s="188" t="s">
        <v>240</v>
      </c>
      <c r="B23" s="120"/>
      <c r="C23" s="121"/>
      <c r="D23" s="189">
        <f>C23-B23</f>
        <v>0</v>
      </c>
      <c r="E23" s="41"/>
      <c r="F23" s="187"/>
    </row>
    <row r="24" spans="1:6" ht="13.5" customHeight="1">
      <c r="A24" s="125" t="s">
        <v>241</v>
      </c>
      <c r="B24" s="120"/>
      <c r="C24" s="121"/>
      <c r="D24" s="189">
        <f>C24-B24</f>
        <v>0</v>
      </c>
      <c r="E24" s="41"/>
      <c r="F24" s="187"/>
    </row>
    <row r="25" spans="1:6" ht="13.5" customHeight="1" thickBot="1">
      <c r="A25" s="126" t="s">
        <v>242</v>
      </c>
      <c r="B25" s="122"/>
      <c r="C25" s="123"/>
      <c r="D25" s="189">
        <f>C25-B25</f>
        <v>0</v>
      </c>
      <c r="E25" s="41"/>
      <c r="F25" s="187"/>
    </row>
    <row r="26" spans="1:6" ht="13.5" customHeight="1" thickBot="1">
      <c r="A26" s="190" t="s">
        <v>243</v>
      </c>
      <c r="B26" s="191">
        <f>SUM(B22:B25)</f>
        <v>0</v>
      </c>
      <c r="C26" s="191">
        <f>SUM(C22:C25)</f>
        <v>0</v>
      </c>
      <c r="D26" s="191">
        <f>SUM(D22:D25)</f>
        <v>0</v>
      </c>
      <c r="E26" s="41"/>
      <c r="F26" s="187"/>
    </row>
    <row r="27" spans="1:5" ht="7.5" customHeight="1" thickBot="1">
      <c r="A27" s="192"/>
      <c r="B27" s="180"/>
      <c r="C27" s="180"/>
      <c r="D27" s="181"/>
      <c r="E27" s="41"/>
    </row>
    <row r="28" spans="1:5" ht="13.5" customHeight="1">
      <c r="A28" s="186" t="s">
        <v>244</v>
      </c>
      <c r="B28" s="182"/>
      <c r="C28" s="182"/>
      <c r="D28" s="183"/>
      <c r="E28" s="41"/>
    </row>
    <row r="29" spans="1:5" ht="13.5" customHeight="1">
      <c r="A29" s="188" t="s">
        <v>245</v>
      </c>
      <c r="B29" s="120"/>
      <c r="C29" s="121"/>
      <c r="D29" s="189">
        <f>C29-B29</f>
        <v>0</v>
      </c>
      <c r="E29" s="41"/>
    </row>
    <row r="30" spans="1:5" ht="13.5" customHeight="1" thickBot="1">
      <c r="A30" s="193" t="s">
        <v>246</v>
      </c>
      <c r="B30" s="122"/>
      <c r="C30" s="123"/>
      <c r="D30" s="189">
        <f>C30-B30</f>
        <v>0</v>
      </c>
      <c r="E30" s="41"/>
    </row>
    <row r="31" spans="1:5" ht="13.5" customHeight="1" thickBot="1">
      <c r="A31" s="184" t="s">
        <v>247</v>
      </c>
      <c r="B31" s="177">
        <f>B29+B30</f>
        <v>0</v>
      </c>
      <c r="C31" s="177">
        <f>C29+C30</f>
        <v>0</v>
      </c>
      <c r="D31" s="177">
        <f>D29+D30</f>
        <v>0</v>
      </c>
      <c r="E31" s="41"/>
    </row>
    <row r="32" spans="1:5" ht="13.5" customHeight="1" thickBot="1">
      <c r="A32" s="185" t="s">
        <v>248</v>
      </c>
      <c r="B32" s="177">
        <f>B26+B31</f>
        <v>0</v>
      </c>
      <c r="C32" s="177">
        <f>C26+C31</f>
        <v>0</v>
      </c>
      <c r="D32" s="177">
        <f>D26+D31</f>
        <v>0</v>
      </c>
      <c r="E32" s="41"/>
    </row>
    <row r="33" spans="1:5" ht="9" customHeight="1" thickBot="1">
      <c r="A33" s="194"/>
      <c r="B33" s="180"/>
      <c r="C33" s="180"/>
      <c r="D33" s="181"/>
      <c r="E33" s="41"/>
    </row>
    <row r="34" spans="1:6" ht="13.5" customHeight="1" thickBot="1">
      <c r="A34" s="176" t="s">
        <v>249</v>
      </c>
      <c r="B34" s="177">
        <f>B19-B32</f>
        <v>0</v>
      </c>
      <c r="C34" s="177">
        <f>C19-C32</f>
        <v>0</v>
      </c>
      <c r="D34" s="177">
        <f>D19-D32</f>
        <v>0</v>
      </c>
      <c r="E34" s="41"/>
      <c r="F34" s="195"/>
    </row>
    <row r="35" spans="1:6" ht="7.5" customHeight="1" thickBot="1">
      <c r="A35" s="192"/>
      <c r="B35" s="196"/>
      <c r="C35" s="196"/>
      <c r="D35" s="196"/>
      <c r="E35" s="41"/>
      <c r="F35" s="195"/>
    </row>
    <row r="36" spans="1:5" ht="13.5" customHeight="1" thickBot="1">
      <c r="A36" s="197" t="s">
        <v>250</v>
      </c>
      <c r="B36" s="198"/>
      <c r="C36" s="198"/>
      <c r="D36" s="199"/>
      <c r="E36" s="41"/>
    </row>
    <row r="37" spans="1:5" ht="13.5" customHeight="1">
      <c r="A37" s="200" t="s">
        <v>251</v>
      </c>
      <c r="B37" s="820" t="s">
        <v>253</v>
      </c>
      <c r="C37" s="820"/>
      <c r="D37" s="822">
        <f>D10-D26</f>
        <v>0</v>
      </c>
      <c r="E37" s="41"/>
    </row>
    <row r="38" spans="1:5" ht="15.75" customHeight="1" thickBot="1">
      <c r="A38" s="201" t="s">
        <v>252</v>
      </c>
      <c r="B38" s="821"/>
      <c r="C38" s="821"/>
      <c r="D38" s="823"/>
      <c r="E38" s="41"/>
    </row>
    <row r="39" spans="1:5" ht="13.5" customHeight="1">
      <c r="A39" s="202" t="s">
        <v>275</v>
      </c>
      <c r="B39" s="818"/>
      <c r="C39" s="819"/>
      <c r="D39" s="203">
        <f>'Entre-SAE 7'!Q36</f>
        <v>0</v>
      </c>
      <c r="E39" s="41"/>
    </row>
    <row r="40" spans="1:5" ht="13.5" customHeight="1" thickBot="1">
      <c r="A40" s="202" t="s">
        <v>276</v>
      </c>
      <c r="B40" s="818"/>
      <c r="C40" s="819"/>
      <c r="D40" s="204">
        <f>'Placement-SAE 8'!P34</f>
        <v>0</v>
      </c>
      <c r="E40" s="41"/>
    </row>
    <row r="41" spans="1:5" ht="17.25" customHeight="1" thickBot="1">
      <c r="A41" s="202" t="s">
        <v>254</v>
      </c>
      <c r="B41" s="828" t="s">
        <v>253</v>
      </c>
      <c r="C41" s="828"/>
      <c r="D41" s="205">
        <f>D39+D40</f>
        <v>0</v>
      </c>
      <c r="E41" s="41"/>
    </row>
    <row r="42" spans="1:5" ht="13.5" customHeight="1" thickBot="1">
      <c r="A42" s="202" t="s">
        <v>277</v>
      </c>
      <c r="B42" s="818"/>
      <c r="C42" s="818"/>
      <c r="D42" s="177">
        <f>'Other Income 9'!H30</f>
        <v>0</v>
      </c>
      <c r="E42" s="41"/>
    </row>
    <row r="43" spans="1:6" ht="27.75" customHeight="1" thickBot="1">
      <c r="A43" s="185" t="s">
        <v>255</v>
      </c>
      <c r="B43" s="829" t="s">
        <v>256</v>
      </c>
      <c r="C43" s="829"/>
      <c r="D43" s="206">
        <f>D41+D42</f>
        <v>0</v>
      </c>
      <c r="E43" s="41"/>
      <c r="F43" s="207" t="str">
        <f>IF(D43&gt;(D34-0.01),"Qualifies","Does Not Qualify")</f>
        <v>Qualifies</v>
      </c>
    </row>
    <row r="44" spans="1:5" ht="6.75" customHeight="1" thickBot="1">
      <c r="A44" s="185"/>
      <c r="B44" s="208"/>
      <c r="C44" s="208"/>
      <c r="D44" s="209"/>
      <c r="E44" s="41"/>
    </row>
    <row r="45" spans="1:6" ht="27.75" customHeight="1" thickBot="1">
      <c r="A45" s="832" t="s">
        <v>47</v>
      </c>
      <c r="B45" s="833"/>
      <c r="C45" s="833"/>
      <c r="D45" s="210">
        <f>'Placement-SAE 8'!P37</f>
        <v>0</v>
      </c>
      <c r="E45" s="41"/>
      <c r="F45" s="211"/>
    </row>
    <row r="46" spans="1:5" ht="15" customHeight="1" thickBot="1">
      <c r="A46" s="830" t="s">
        <v>50</v>
      </c>
      <c r="B46" s="831"/>
      <c r="C46" s="831"/>
      <c r="D46" s="831"/>
      <c r="E46" s="41"/>
    </row>
    <row r="47" spans="1:6" ht="25.5" customHeight="1" thickBot="1">
      <c r="A47" s="826" t="s">
        <v>48</v>
      </c>
      <c r="B47" s="827"/>
      <c r="C47" s="827"/>
      <c r="D47" s="827"/>
      <c r="E47" s="214">
        <f>SUM(IF(D37&gt;999.99999,IF(D41&gt;999.99999,IF(D43&gt;(D34-0.01),1,0))))</f>
        <v>0</v>
      </c>
      <c r="F47" s="207" t="str">
        <f>IF(E47&gt;0.1,"Qualifies","Does Not Qualify")</f>
        <v>Does Not Qualify</v>
      </c>
    </row>
    <row r="48" spans="1:6" ht="26.25" customHeight="1" thickBot="1">
      <c r="A48" s="826" t="s">
        <v>49</v>
      </c>
      <c r="B48" s="827"/>
      <c r="C48" s="827"/>
      <c r="D48" s="827"/>
      <c r="E48" s="215">
        <f>SUM(IF(D45&gt;999.99999,IF(D43&gt;(D34-0.01),1,0)))</f>
        <v>0</v>
      </c>
      <c r="F48" s="207" t="str">
        <f>IF(E48&gt;0.1,"Qualifies","Does Not Qualify")</f>
        <v>Does Not Qualify</v>
      </c>
    </row>
    <row r="49" spans="1:6" ht="26.25" customHeight="1" thickBot="1">
      <c r="A49" s="824" t="s">
        <v>58</v>
      </c>
      <c r="B49" s="825"/>
      <c r="C49" s="825"/>
      <c r="D49" s="825"/>
      <c r="E49" s="215">
        <f>SUM(IF(D45&gt;(999.999-MIN(D37,D41)),IF(D43&gt;(D34-0.01),1,0)))</f>
        <v>0</v>
      </c>
      <c r="F49" s="207" t="str">
        <f>IF(E49&gt;0.1,"Qualifies","Does Not Qualify")</f>
        <v>Does Not Qualify</v>
      </c>
    </row>
    <row r="50" spans="1:6" ht="12.75">
      <c r="A50" s="138">
        <f>'Page 1'!H3</f>
        <v>0</v>
      </c>
      <c r="B50" s="810">
        <f ca="1">NOW()</f>
        <v>37593.70103993056</v>
      </c>
      <c r="C50" s="811"/>
      <c r="D50" s="675"/>
      <c r="E50" s="28"/>
      <c r="F50" s="88" t="s">
        <v>150</v>
      </c>
    </row>
    <row r="51" spans="2:5" ht="15" customHeight="1">
      <c r="B51" s="41"/>
      <c r="C51" s="41"/>
      <c r="D51" s="41"/>
      <c r="E51" s="41"/>
    </row>
    <row r="52" spans="2:5" ht="15" customHeight="1">
      <c r="B52" s="41"/>
      <c r="C52" s="41"/>
      <c r="D52" s="41"/>
      <c r="E52" s="41"/>
    </row>
    <row r="53" spans="2:5" ht="15" customHeight="1">
      <c r="B53" s="41"/>
      <c r="C53" s="41"/>
      <c r="D53" s="41"/>
      <c r="E53" s="41"/>
    </row>
    <row r="54" spans="2:5" ht="15" customHeight="1">
      <c r="B54" s="41"/>
      <c r="C54" s="41"/>
      <c r="D54" s="41"/>
      <c r="E54" s="41"/>
    </row>
    <row r="55" spans="2:5" ht="15" customHeight="1">
      <c r="B55" s="41"/>
      <c r="C55" s="41"/>
      <c r="D55" s="41"/>
      <c r="E55" s="41"/>
    </row>
    <row r="56" spans="2:5" ht="15" customHeight="1">
      <c r="B56" s="41"/>
      <c r="C56" s="41"/>
      <c r="D56" s="41"/>
      <c r="E56" s="41"/>
    </row>
    <row r="57" spans="2:5" ht="15" customHeight="1">
      <c r="B57" s="41"/>
      <c r="C57" s="41"/>
      <c r="D57" s="41"/>
      <c r="E57" s="41"/>
    </row>
    <row r="58" spans="2:5" ht="15" customHeight="1">
      <c r="B58" s="41"/>
      <c r="C58" s="41"/>
      <c r="D58" s="41"/>
      <c r="E58" s="41"/>
    </row>
    <row r="59" spans="2:5" ht="15" customHeight="1">
      <c r="B59" s="41"/>
      <c r="C59" s="41"/>
      <c r="D59" s="41"/>
      <c r="E59" s="41"/>
    </row>
    <row r="60" spans="2:5" ht="15" customHeight="1">
      <c r="B60" s="41"/>
      <c r="C60" s="41"/>
      <c r="D60" s="41"/>
      <c r="E60" s="41"/>
    </row>
    <row r="61" spans="2:5" ht="15" customHeight="1">
      <c r="B61" s="41"/>
      <c r="C61" s="41"/>
      <c r="D61" s="41"/>
      <c r="E61" s="41"/>
    </row>
    <row r="62" spans="2:5" ht="15" customHeight="1">
      <c r="B62" s="41"/>
      <c r="C62" s="41"/>
      <c r="D62" s="41"/>
      <c r="E62" s="41"/>
    </row>
    <row r="63" spans="2:5" ht="15" customHeight="1">
      <c r="B63" s="41"/>
      <c r="C63" s="41"/>
      <c r="D63" s="41"/>
      <c r="E63" s="41"/>
    </row>
    <row r="64" spans="2:5" ht="15" customHeight="1">
      <c r="B64" s="41"/>
      <c r="C64" s="41"/>
      <c r="D64" s="41"/>
      <c r="E64" s="41"/>
    </row>
    <row r="65" spans="2:5" ht="15" customHeight="1">
      <c r="B65" s="41"/>
      <c r="C65" s="41"/>
      <c r="D65" s="41"/>
      <c r="E65" s="41"/>
    </row>
    <row r="66" spans="2:5" ht="15" customHeight="1">
      <c r="B66" s="41"/>
      <c r="C66" s="41"/>
      <c r="D66" s="41"/>
      <c r="E66" s="41"/>
    </row>
    <row r="67" spans="2:5" ht="15" customHeight="1">
      <c r="B67" s="41"/>
      <c r="C67" s="41"/>
      <c r="D67" s="41"/>
      <c r="E67" s="41"/>
    </row>
    <row r="68" spans="2:5" ht="15" customHeight="1">
      <c r="B68" s="41"/>
      <c r="C68" s="41"/>
      <c r="D68" s="41"/>
      <c r="E68" s="41"/>
    </row>
    <row r="69" spans="2:5" ht="15" customHeight="1">
      <c r="B69" s="41"/>
      <c r="C69" s="41"/>
      <c r="D69" s="41"/>
      <c r="E69" s="41"/>
    </row>
    <row r="70" spans="2:5" ht="15" customHeight="1">
      <c r="B70" s="41"/>
      <c r="C70" s="41"/>
      <c r="D70" s="41"/>
      <c r="E70" s="41"/>
    </row>
    <row r="71" spans="2:5" ht="15" customHeight="1">
      <c r="B71" s="41"/>
      <c r="C71" s="41"/>
      <c r="D71" s="41"/>
      <c r="E71" s="41"/>
    </row>
    <row r="72" spans="2:5" ht="15" customHeight="1">
      <c r="B72" s="41"/>
      <c r="C72" s="41"/>
      <c r="D72" s="41"/>
      <c r="E72" s="41"/>
    </row>
    <row r="73" spans="2:5" ht="15" customHeight="1">
      <c r="B73" s="41"/>
      <c r="C73" s="41"/>
      <c r="D73" s="41"/>
      <c r="E73" s="41"/>
    </row>
    <row r="74" spans="2:5" ht="15" customHeight="1">
      <c r="B74" s="41"/>
      <c r="C74" s="41"/>
      <c r="D74" s="41"/>
      <c r="E74" s="41"/>
    </row>
    <row r="75" spans="2:5" ht="15" customHeight="1">
      <c r="B75" s="41"/>
      <c r="C75" s="41"/>
      <c r="D75" s="41"/>
      <c r="E75" s="41"/>
    </row>
    <row r="76" spans="2:5" ht="15" customHeight="1">
      <c r="B76" s="41"/>
      <c r="C76" s="41"/>
      <c r="D76" s="41"/>
      <c r="E76" s="41"/>
    </row>
    <row r="77" spans="2:5" ht="15" customHeight="1">
      <c r="B77" s="41"/>
      <c r="C77" s="41"/>
      <c r="D77" s="41"/>
      <c r="E77" s="41"/>
    </row>
    <row r="78" spans="2:5" ht="15" customHeight="1">
      <c r="B78" s="41"/>
      <c r="C78" s="41"/>
      <c r="D78" s="41"/>
      <c r="E78" s="41"/>
    </row>
    <row r="79" spans="2:5" ht="15" customHeight="1">
      <c r="B79" s="41"/>
      <c r="C79" s="41"/>
      <c r="D79" s="41"/>
      <c r="E79" s="41"/>
    </row>
    <row r="80" spans="2:5" ht="15" customHeight="1">
      <c r="B80" s="41"/>
      <c r="C80" s="41"/>
      <c r="D80" s="41"/>
      <c r="E80" s="41"/>
    </row>
    <row r="81" spans="2:5" ht="15" customHeight="1">
      <c r="B81" s="41"/>
      <c r="C81" s="41"/>
      <c r="D81" s="41"/>
      <c r="E81" s="41"/>
    </row>
    <row r="82" spans="2:5" ht="15" customHeight="1">
      <c r="B82" s="41"/>
      <c r="C82" s="41"/>
      <c r="D82" s="41"/>
      <c r="E82" s="41"/>
    </row>
    <row r="83" spans="2:5" ht="15" customHeight="1">
      <c r="B83" s="41"/>
      <c r="C83" s="41"/>
      <c r="D83" s="41"/>
      <c r="E83" s="41"/>
    </row>
    <row r="84" spans="2:5" ht="15" customHeight="1">
      <c r="B84" s="41"/>
      <c r="C84" s="41"/>
      <c r="D84" s="41"/>
      <c r="E84" s="41"/>
    </row>
    <row r="85" spans="2:5" ht="15" customHeight="1">
      <c r="B85" s="41"/>
      <c r="C85" s="41"/>
      <c r="D85" s="41"/>
      <c r="E85" s="41"/>
    </row>
    <row r="86" spans="2:5" ht="15" customHeight="1">
      <c r="B86" s="41"/>
      <c r="C86" s="41"/>
      <c r="D86" s="41"/>
      <c r="E86" s="41"/>
    </row>
    <row r="87" spans="2:5" ht="15" customHeight="1">
      <c r="B87" s="41"/>
      <c r="C87" s="41"/>
      <c r="D87" s="41"/>
      <c r="E87" s="41"/>
    </row>
    <row r="88" spans="2:5" ht="15" customHeight="1">
      <c r="B88" s="41"/>
      <c r="C88" s="41"/>
      <c r="D88" s="41"/>
      <c r="E88" s="41"/>
    </row>
    <row r="89" spans="2:5" ht="15" customHeight="1">
      <c r="B89" s="41"/>
      <c r="C89" s="41"/>
      <c r="D89" s="41"/>
      <c r="E89" s="41"/>
    </row>
    <row r="90" spans="2:5" ht="15" customHeight="1">
      <c r="B90" s="41"/>
      <c r="C90" s="41"/>
      <c r="D90" s="41"/>
      <c r="E90" s="41"/>
    </row>
    <row r="91" spans="2:5" ht="15" customHeight="1">
      <c r="B91" s="41"/>
      <c r="C91" s="41"/>
      <c r="D91" s="41"/>
      <c r="E91" s="41"/>
    </row>
    <row r="92" spans="2:5" ht="15" customHeight="1">
      <c r="B92" s="41"/>
      <c r="C92" s="41"/>
      <c r="D92" s="41"/>
      <c r="E92" s="41"/>
    </row>
    <row r="93" spans="2:5" ht="15" customHeight="1">
      <c r="B93" s="41"/>
      <c r="C93" s="41"/>
      <c r="D93" s="41"/>
      <c r="E93" s="41"/>
    </row>
    <row r="94" spans="2:5" ht="15" customHeight="1">
      <c r="B94" s="41"/>
      <c r="C94" s="41"/>
      <c r="D94" s="41"/>
      <c r="E94" s="41"/>
    </row>
    <row r="95" spans="2:5" ht="15" customHeight="1">
      <c r="B95" s="41"/>
      <c r="C95" s="41"/>
      <c r="D95" s="41"/>
      <c r="E95" s="41"/>
    </row>
    <row r="96" spans="2:5" ht="15" customHeight="1">
      <c r="B96" s="41"/>
      <c r="C96" s="41"/>
      <c r="D96" s="41"/>
      <c r="E96" s="41"/>
    </row>
    <row r="97" spans="2:5" ht="15" customHeight="1">
      <c r="B97" s="41"/>
      <c r="C97" s="41"/>
      <c r="D97" s="41"/>
      <c r="E97" s="41"/>
    </row>
    <row r="98" spans="2:5" ht="15" customHeight="1">
      <c r="B98" s="41"/>
      <c r="C98" s="41"/>
      <c r="D98" s="41"/>
      <c r="E98" s="41"/>
    </row>
    <row r="99" spans="2:5" ht="15" customHeight="1">
      <c r="B99" s="41"/>
      <c r="C99" s="41"/>
      <c r="D99" s="41"/>
      <c r="E99" s="41"/>
    </row>
    <row r="100" spans="2:5" ht="15" customHeight="1">
      <c r="B100" s="41"/>
      <c r="C100" s="41"/>
      <c r="D100" s="41"/>
      <c r="E100" s="41"/>
    </row>
    <row r="101" spans="2:5" ht="15" customHeight="1">
      <c r="B101" s="41"/>
      <c r="C101" s="41"/>
      <c r="D101" s="41"/>
      <c r="E101" s="41"/>
    </row>
    <row r="102" spans="2:5" ht="15" customHeight="1">
      <c r="B102" s="41"/>
      <c r="C102" s="41"/>
      <c r="D102" s="41"/>
      <c r="E102" s="41"/>
    </row>
    <row r="103" spans="2:5" ht="15" customHeight="1">
      <c r="B103" s="41"/>
      <c r="C103" s="41"/>
      <c r="D103" s="41"/>
      <c r="E103" s="41"/>
    </row>
    <row r="104" spans="2:5" ht="15" customHeight="1">
      <c r="B104" s="41"/>
      <c r="C104" s="41"/>
      <c r="D104" s="41"/>
      <c r="E104" s="41"/>
    </row>
    <row r="105" spans="2:5" ht="15" customHeight="1">
      <c r="B105" s="41"/>
      <c r="C105" s="41"/>
      <c r="D105" s="41"/>
      <c r="E105" s="41"/>
    </row>
    <row r="106" spans="2:5" ht="15" customHeight="1">
      <c r="B106" s="41"/>
      <c r="C106" s="41"/>
      <c r="D106" s="41"/>
      <c r="E106" s="41"/>
    </row>
    <row r="107" spans="2:5" ht="15" customHeight="1">
      <c r="B107" s="41"/>
      <c r="C107" s="41"/>
      <c r="D107" s="41"/>
      <c r="E107" s="41"/>
    </row>
    <row r="108" spans="2:5" ht="15" customHeight="1">
      <c r="B108" s="41"/>
      <c r="C108" s="41"/>
      <c r="D108" s="41"/>
      <c r="E108" s="41"/>
    </row>
    <row r="109" spans="2:5" ht="15" customHeight="1">
      <c r="B109" s="41"/>
      <c r="C109" s="41"/>
      <c r="D109" s="41"/>
      <c r="E109" s="41"/>
    </row>
    <row r="110" spans="2:5" ht="15" customHeight="1">
      <c r="B110" s="41"/>
      <c r="C110" s="41"/>
      <c r="D110" s="41"/>
      <c r="E110" s="41"/>
    </row>
    <row r="111" spans="2:5" ht="15" customHeight="1">
      <c r="B111" s="41"/>
      <c r="C111" s="41"/>
      <c r="D111" s="41"/>
      <c r="E111" s="41"/>
    </row>
    <row r="112" spans="2:5" ht="15" customHeight="1">
      <c r="B112" s="41"/>
      <c r="C112" s="41"/>
      <c r="D112" s="41"/>
      <c r="E112" s="41"/>
    </row>
    <row r="113" spans="2:5" ht="15" customHeight="1">
      <c r="B113" s="41"/>
      <c r="C113" s="41"/>
      <c r="D113" s="41"/>
      <c r="E113" s="41"/>
    </row>
    <row r="114" spans="2:5" ht="15" customHeight="1">
      <c r="B114" s="41"/>
      <c r="C114" s="41"/>
      <c r="D114" s="41"/>
      <c r="E114" s="41"/>
    </row>
    <row r="115" spans="2:5" ht="15" customHeight="1">
      <c r="B115" s="41"/>
      <c r="C115" s="41"/>
      <c r="D115" s="41"/>
      <c r="E115" s="41"/>
    </row>
    <row r="116" spans="2:5" ht="15" customHeight="1">
      <c r="B116" s="41"/>
      <c r="C116" s="41"/>
      <c r="D116" s="41"/>
      <c r="E116" s="41"/>
    </row>
    <row r="117" spans="2:5" ht="15" customHeight="1">
      <c r="B117" s="41"/>
      <c r="C117" s="41"/>
      <c r="D117" s="41"/>
      <c r="E117" s="41"/>
    </row>
    <row r="118" spans="2:5" ht="15" customHeight="1">
      <c r="B118" s="41"/>
      <c r="C118" s="41"/>
      <c r="D118" s="41"/>
      <c r="E118" s="41"/>
    </row>
    <row r="119" spans="2:5" ht="15" customHeight="1">
      <c r="B119" s="41"/>
      <c r="C119" s="41"/>
      <c r="D119" s="41"/>
      <c r="E119" s="41"/>
    </row>
    <row r="120" spans="2:5" ht="15" customHeight="1">
      <c r="B120" s="41"/>
      <c r="C120" s="41"/>
      <c r="D120" s="41"/>
      <c r="E120" s="41"/>
    </row>
    <row r="121" spans="2:5" ht="15" customHeight="1">
      <c r="B121" s="41"/>
      <c r="C121" s="41"/>
      <c r="D121" s="41"/>
      <c r="E121" s="41"/>
    </row>
    <row r="122" spans="2:5" ht="15" customHeight="1">
      <c r="B122" s="41"/>
      <c r="C122" s="41"/>
      <c r="D122" s="41"/>
      <c r="E122" s="41"/>
    </row>
    <row r="123" spans="2:5" ht="15" customHeight="1">
      <c r="B123" s="41"/>
      <c r="C123" s="41"/>
      <c r="D123" s="41"/>
      <c r="E123" s="41"/>
    </row>
    <row r="124" spans="2:5" ht="15" customHeight="1">
      <c r="B124" s="41"/>
      <c r="C124" s="41"/>
      <c r="D124" s="41"/>
      <c r="E124" s="41"/>
    </row>
    <row r="125" spans="2:5" ht="15" customHeight="1">
      <c r="B125" s="41"/>
      <c r="C125" s="41"/>
      <c r="D125" s="41"/>
      <c r="E125" s="41"/>
    </row>
    <row r="126" spans="2:5" ht="15" customHeight="1">
      <c r="B126" s="41"/>
      <c r="C126" s="41"/>
      <c r="D126" s="41"/>
      <c r="E126" s="41"/>
    </row>
    <row r="127" spans="2:5" ht="15" customHeight="1">
      <c r="B127" s="41"/>
      <c r="C127" s="41"/>
      <c r="D127" s="41"/>
      <c r="E127" s="41"/>
    </row>
    <row r="128" spans="2:5" ht="15" customHeight="1">
      <c r="B128" s="41"/>
      <c r="C128" s="41"/>
      <c r="D128" s="41"/>
      <c r="E128" s="41"/>
    </row>
    <row r="129" spans="2:5" ht="15" customHeight="1">
      <c r="B129" s="41"/>
      <c r="C129" s="41"/>
      <c r="D129" s="41"/>
      <c r="E129" s="41"/>
    </row>
    <row r="130" spans="2:5" ht="15" customHeight="1">
      <c r="B130" s="41"/>
      <c r="C130" s="41"/>
      <c r="D130" s="41"/>
      <c r="E130" s="41"/>
    </row>
    <row r="131" spans="2:5" ht="15" customHeight="1">
      <c r="B131" s="41"/>
      <c r="C131" s="41"/>
      <c r="D131" s="41"/>
      <c r="E131" s="41"/>
    </row>
    <row r="132" spans="2:5" ht="15" customHeight="1">
      <c r="B132" s="41"/>
      <c r="C132" s="41"/>
      <c r="D132" s="41"/>
      <c r="E132" s="41"/>
    </row>
    <row r="133" spans="2:5" ht="15" customHeight="1">
      <c r="B133" s="41"/>
      <c r="C133" s="41"/>
      <c r="D133" s="41"/>
      <c r="E133" s="41"/>
    </row>
    <row r="134" spans="2:5" ht="15" customHeight="1">
      <c r="B134" s="41"/>
      <c r="C134" s="41"/>
      <c r="D134" s="41"/>
      <c r="E134" s="41"/>
    </row>
    <row r="135" spans="2:5" ht="15" customHeight="1">
      <c r="B135" s="41"/>
      <c r="C135" s="41"/>
      <c r="D135" s="41"/>
      <c r="E135" s="41"/>
    </row>
    <row r="136" spans="2:5" ht="15" customHeight="1">
      <c r="B136" s="41"/>
      <c r="C136" s="41"/>
      <c r="D136" s="41"/>
      <c r="E136" s="41"/>
    </row>
    <row r="137" spans="2:5" ht="15" customHeight="1">
      <c r="B137" s="41"/>
      <c r="C137" s="41"/>
      <c r="D137" s="41"/>
      <c r="E137" s="41"/>
    </row>
    <row r="138" spans="2:5" ht="15" customHeight="1">
      <c r="B138" s="41"/>
      <c r="C138" s="41"/>
      <c r="D138" s="41"/>
      <c r="E138" s="41"/>
    </row>
    <row r="139" spans="2:5" ht="15" customHeight="1">
      <c r="B139" s="41"/>
      <c r="C139" s="41"/>
      <c r="D139" s="41"/>
      <c r="E139" s="41"/>
    </row>
    <row r="140" spans="2:5" ht="15" customHeight="1">
      <c r="B140" s="41"/>
      <c r="C140" s="41"/>
      <c r="D140" s="41"/>
      <c r="E140" s="41"/>
    </row>
    <row r="141" spans="2:5" ht="15" customHeight="1">
      <c r="B141" s="41"/>
      <c r="C141" s="41"/>
      <c r="D141" s="41"/>
      <c r="E141" s="41"/>
    </row>
    <row r="142" spans="2:5" ht="15" customHeight="1">
      <c r="B142" s="41"/>
      <c r="C142" s="41"/>
      <c r="D142" s="41"/>
      <c r="E142" s="41"/>
    </row>
    <row r="143" spans="2:5" ht="15" customHeight="1">
      <c r="B143" s="41"/>
      <c r="C143" s="41"/>
      <c r="D143" s="41"/>
      <c r="E143" s="41"/>
    </row>
    <row r="144" spans="2:5" ht="15" customHeight="1">
      <c r="B144" s="41"/>
      <c r="C144" s="41"/>
      <c r="D144" s="41"/>
      <c r="E144" s="41"/>
    </row>
    <row r="145" spans="2:5" ht="15" customHeight="1">
      <c r="B145" s="41"/>
      <c r="C145" s="41"/>
      <c r="D145" s="41"/>
      <c r="E145" s="41"/>
    </row>
    <row r="146" spans="2:5" ht="15" customHeight="1">
      <c r="B146" s="41"/>
      <c r="C146" s="41"/>
      <c r="D146" s="41"/>
      <c r="E146" s="41"/>
    </row>
    <row r="147" spans="2:5" ht="15" customHeight="1">
      <c r="B147" s="41"/>
      <c r="C147" s="41"/>
      <c r="D147" s="41"/>
      <c r="E147" s="41"/>
    </row>
    <row r="148" spans="2:5" ht="15" customHeight="1">
      <c r="B148" s="41"/>
      <c r="C148" s="41"/>
      <c r="D148" s="41"/>
      <c r="E148" s="41"/>
    </row>
    <row r="149" spans="2:5" ht="15" customHeight="1">
      <c r="B149" s="41"/>
      <c r="C149" s="41"/>
      <c r="D149" s="41"/>
      <c r="E149" s="41"/>
    </row>
    <row r="150" spans="2:5" ht="15" customHeight="1">
      <c r="B150" s="41"/>
      <c r="C150" s="41"/>
      <c r="D150" s="41"/>
      <c r="E150" s="41"/>
    </row>
    <row r="151" spans="2:5" ht="15" customHeight="1">
      <c r="B151" s="41"/>
      <c r="C151" s="41"/>
      <c r="D151" s="41"/>
      <c r="E151" s="41"/>
    </row>
    <row r="152" spans="2:5" ht="15" customHeight="1">
      <c r="B152" s="41"/>
      <c r="C152" s="41"/>
      <c r="D152" s="41"/>
      <c r="E152" s="41"/>
    </row>
    <row r="153" spans="2:5" ht="15" customHeight="1">
      <c r="B153" s="41"/>
      <c r="C153" s="41"/>
      <c r="D153" s="41"/>
      <c r="E153" s="41"/>
    </row>
    <row r="154" spans="2:5" ht="15" customHeight="1">
      <c r="B154" s="41"/>
      <c r="C154" s="41"/>
      <c r="D154" s="41"/>
      <c r="E154" s="41"/>
    </row>
    <row r="155" spans="2:5" ht="15" customHeight="1">
      <c r="B155" s="41"/>
      <c r="C155" s="41"/>
      <c r="D155" s="41"/>
      <c r="E155" s="41"/>
    </row>
    <row r="156" spans="2:5" ht="15" customHeight="1">
      <c r="B156" s="41"/>
      <c r="C156" s="41"/>
      <c r="D156" s="41"/>
      <c r="E156" s="41"/>
    </row>
    <row r="157" spans="2:5" ht="15" customHeight="1">
      <c r="B157" s="41"/>
      <c r="C157" s="41"/>
      <c r="D157" s="41"/>
      <c r="E157" s="41"/>
    </row>
    <row r="158" spans="2:5" ht="15" customHeight="1">
      <c r="B158" s="41"/>
      <c r="C158" s="41"/>
      <c r="D158" s="41"/>
      <c r="E158" s="41"/>
    </row>
    <row r="159" spans="2:5" ht="15" customHeight="1">
      <c r="B159" s="41"/>
      <c r="C159" s="41"/>
      <c r="D159" s="41"/>
      <c r="E159" s="41"/>
    </row>
    <row r="160" spans="2:5" ht="15" customHeight="1">
      <c r="B160" s="41"/>
      <c r="C160" s="41"/>
      <c r="D160" s="41"/>
      <c r="E160" s="41"/>
    </row>
    <row r="161" spans="2:5" ht="15" customHeight="1">
      <c r="B161" s="41"/>
      <c r="C161" s="41"/>
      <c r="D161" s="41"/>
      <c r="E161" s="41"/>
    </row>
    <row r="162" spans="2:5" ht="15" customHeight="1">
      <c r="B162" s="41"/>
      <c r="C162" s="41"/>
      <c r="D162" s="41"/>
      <c r="E162" s="41"/>
    </row>
    <row r="163" spans="2:5" ht="15" customHeight="1">
      <c r="B163" s="41"/>
      <c r="C163" s="41"/>
      <c r="D163" s="41"/>
      <c r="E163" s="41"/>
    </row>
    <row r="164" spans="2:5" ht="15" customHeight="1">
      <c r="B164" s="41"/>
      <c r="C164" s="41"/>
      <c r="D164" s="41"/>
      <c r="E164" s="41"/>
    </row>
    <row r="165" spans="2:5" ht="15" customHeight="1">
      <c r="B165" s="41"/>
      <c r="C165" s="41"/>
      <c r="D165" s="41"/>
      <c r="E165" s="41"/>
    </row>
    <row r="166" spans="2:5" ht="15" customHeight="1">
      <c r="B166" s="41"/>
      <c r="C166" s="41"/>
      <c r="D166" s="41"/>
      <c r="E166" s="41"/>
    </row>
    <row r="167" spans="2:5" ht="15" customHeight="1">
      <c r="B167" s="41"/>
      <c r="C167" s="41"/>
      <c r="D167" s="41"/>
      <c r="E167" s="41"/>
    </row>
    <row r="168" spans="2:5" ht="15" customHeight="1">
      <c r="B168" s="41"/>
      <c r="C168" s="41"/>
      <c r="D168" s="41"/>
      <c r="E168" s="41"/>
    </row>
    <row r="169" spans="2:5" ht="15" customHeight="1">
      <c r="B169" s="41"/>
      <c r="C169" s="41"/>
      <c r="D169" s="41"/>
      <c r="E169" s="41"/>
    </row>
    <row r="170" spans="2:5" ht="15" customHeight="1">
      <c r="B170" s="41"/>
      <c r="C170" s="41"/>
      <c r="D170" s="41"/>
      <c r="E170" s="41"/>
    </row>
    <row r="171" spans="2:5" ht="15" customHeight="1">
      <c r="B171" s="41"/>
      <c r="C171" s="41"/>
      <c r="D171" s="41"/>
      <c r="E171" s="41"/>
    </row>
    <row r="172" spans="2:5" ht="15" customHeight="1">
      <c r="B172" s="41"/>
      <c r="C172" s="41"/>
      <c r="D172" s="41"/>
      <c r="E172" s="41"/>
    </row>
    <row r="173" spans="2:5" ht="15" customHeight="1">
      <c r="B173" s="41"/>
      <c r="C173" s="41"/>
      <c r="D173" s="41"/>
      <c r="E173" s="41"/>
    </row>
    <row r="174" spans="2:5" ht="15" customHeight="1">
      <c r="B174" s="41"/>
      <c r="C174" s="41"/>
      <c r="D174" s="41"/>
      <c r="E174" s="41"/>
    </row>
    <row r="175" spans="2:5" ht="15" customHeight="1">
      <c r="B175" s="41"/>
      <c r="C175" s="41"/>
      <c r="D175" s="41"/>
      <c r="E175" s="41"/>
    </row>
    <row r="176" spans="2:5" ht="15" customHeight="1">
      <c r="B176" s="41"/>
      <c r="C176" s="41"/>
      <c r="D176" s="41"/>
      <c r="E176" s="41"/>
    </row>
    <row r="177" spans="2:5" ht="15" customHeight="1">
      <c r="B177" s="41"/>
      <c r="C177" s="41"/>
      <c r="D177" s="41"/>
      <c r="E177" s="41"/>
    </row>
    <row r="178" spans="2:5" ht="15" customHeight="1">
      <c r="B178" s="41"/>
      <c r="C178" s="41"/>
      <c r="D178" s="41"/>
      <c r="E178" s="41"/>
    </row>
    <row r="179" spans="2:5" ht="15" customHeight="1">
      <c r="B179" s="41"/>
      <c r="C179" s="41"/>
      <c r="D179" s="41"/>
      <c r="E179" s="41"/>
    </row>
    <row r="180" spans="2:5" ht="15" customHeight="1">
      <c r="B180" s="41"/>
      <c r="C180" s="41"/>
      <c r="D180" s="41"/>
      <c r="E180" s="41"/>
    </row>
    <row r="181" spans="2:5" ht="15" customHeight="1">
      <c r="B181" s="41"/>
      <c r="C181" s="41"/>
      <c r="D181" s="41"/>
      <c r="E181" s="41"/>
    </row>
    <row r="182" spans="2:5" ht="15" customHeight="1">
      <c r="B182" s="41"/>
      <c r="C182" s="41"/>
      <c r="D182" s="41"/>
      <c r="E182" s="41"/>
    </row>
    <row r="183" spans="2:5" ht="15" customHeight="1">
      <c r="B183" s="41"/>
      <c r="C183" s="41"/>
      <c r="D183" s="41"/>
      <c r="E183" s="41"/>
    </row>
    <row r="184" spans="2:5" ht="15" customHeight="1">
      <c r="B184" s="41"/>
      <c r="C184" s="41"/>
      <c r="D184" s="41"/>
      <c r="E184" s="41"/>
    </row>
    <row r="185" spans="2:5" ht="15" customHeight="1">
      <c r="B185" s="41"/>
      <c r="C185" s="41"/>
      <c r="D185" s="41"/>
      <c r="E185" s="41"/>
    </row>
  </sheetData>
  <sheetProtection password="CC22" sheet="1" objects="1" scenarios="1"/>
  <mergeCells count="13">
    <mergeCell ref="B41:C41"/>
    <mergeCell ref="B42:C42"/>
    <mergeCell ref="B43:C43"/>
    <mergeCell ref="A46:D46"/>
    <mergeCell ref="A45:C45"/>
    <mergeCell ref="B50:D50"/>
    <mergeCell ref="A49:D49"/>
    <mergeCell ref="A47:D47"/>
    <mergeCell ref="A48:D48"/>
    <mergeCell ref="B39:C39"/>
    <mergeCell ref="B40:C40"/>
    <mergeCell ref="B37:C38"/>
    <mergeCell ref="D37:D38"/>
  </mergeCells>
  <printOptions horizontalCentered="1"/>
  <pageMargins left="0.6" right="0.6" top="0.6" bottom="0.6" header="0.5" footer="0.5"/>
  <pageSetup fitToHeight="1" fitToWidth="1" horizontalDpi="600" verticalDpi="600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110" zoomScaleNormal="110" workbookViewId="0" topLeftCell="A1">
      <selection activeCell="B6" sqref="B6:D6"/>
    </sheetView>
  </sheetViews>
  <sheetFormatPr defaultColWidth="9.140625" defaultRowHeight="12.75"/>
  <cols>
    <col min="1" max="1" width="0.85546875" style="222" customWidth="1"/>
    <col min="2" max="2" width="60.8515625" style="222" customWidth="1"/>
    <col min="3" max="3" width="15.7109375" style="222" customWidth="1"/>
    <col min="4" max="4" width="16.140625" style="562" customWidth="1"/>
    <col min="5" max="5" width="5.7109375" style="222" customWidth="1"/>
    <col min="6" max="6" width="5.8515625" style="222" customWidth="1"/>
    <col min="7" max="7" width="8.00390625" style="222" customWidth="1"/>
    <col min="8" max="8" width="12.421875" style="222" customWidth="1"/>
    <col min="9" max="16384" width="8.8515625" style="222" customWidth="1"/>
  </cols>
  <sheetData>
    <row r="1" spans="2:4" ht="18.75" customHeight="1">
      <c r="B1" s="872" t="s">
        <v>300</v>
      </c>
      <c r="C1" s="860"/>
      <c r="D1" s="860"/>
    </row>
    <row r="2" spans="2:7" s="223" customFormat="1" ht="16.5" customHeight="1">
      <c r="B2" s="875" t="s">
        <v>76</v>
      </c>
      <c r="C2" s="875"/>
      <c r="D2" s="876"/>
      <c r="E2" s="229"/>
      <c r="F2" s="229"/>
      <c r="G2" s="229"/>
    </row>
    <row r="3" spans="2:7" s="223" customFormat="1" ht="3.75" customHeight="1" thickBot="1">
      <c r="B3" s="616"/>
      <c r="C3" s="616"/>
      <c r="D3" s="617"/>
      <c r="E3" s="229"/>
      <c r="F3" s="229"/>
      <c r="G3" s="229"/>
    </row>
    <row r="4" spans="2:10" ht="15" customHeight="1">
      <c r="B4" s="877" t="s">
        <v>298</v>
      </c>
      <c r="C4" s="878"/>
      <c r="D4" s="879"/>
      <c r="H4" s="231"/>
      <c r="I4" s="231"/>
      <c r="J4" s="231"/>
    </row>
    <row r="5" spans="2:10" ht="15" customHeight="1">
      <c r="B5" s="859" t="s">
        <v>296</v>
      </c>
      <c r="C5" s="860"/>
      <c r="D5" s="844"/>
      <c r="H5" s="231"/>
      <c r="I5" s="231"/>
      <c r="J5" s="231"/>
    </row>
    <row r="6" spans="2:10" ht="15" customHeight="1">
      <c r="B6" s="859" t="s">
        <v>297</v>
      </c>
      <c r="C6" s="860"/>
      <c r="D6" s="844"/>
      <c r="H6" s="231"/>
      <c r="I6" s="231"/>
      <c r="J6" s="231"/>
    </row>
    <row r="7" spans="2:10" ht="15" customHeight="1" thickBot="1">
      <c r="B7" s="870" t="s">
        <v>299</v>
      </c>
      <c r="C7" s="871"/>
      <c r="D7" s="853"/>
      <c r="H7" s="231"/>
      <c r="I7" s="231"/>
      <c r="J7" s="231"/>
    </row>
    <row r="8" spans="2:5" ht="14.25" customHeight="1">
      <c r="B8" s="880" t="s">
        <v>303</v>
      </c>
      <c r="C8" s="881"/>
      <c r="D8" s="882"/>
      <c r="E8" s="261"/>
    </row>
    <row r="9" spans="2:5" ht="14.25" customHeight="1">
      <c r="B9" s="874" t="s">
        <v>301</v>
      </c>
      <c r="C9" s="860"/>
      <c r="D9" s="844"/>
      <c r="E9" s="261"/>
    </row>
    <row r="10" spans="2:5" ht="14.25" customHeight="1" thickBot="1">
      <c r="B10" s="873" t="s">
        <v>302</v>
      </c>
      <c r="C10" s="871"/>
      <c r="D10" s="853"/>
      <c r="E10" s="261"/>
    </row>
    <row r="11" spans="2:5" ht="19.5" customHeight="1" thickBot="1">
      <c r="B11" s="867" t="s">
        <v>304</v>
      </c>
      <c r="C11" s="868"/>
      <c r="D11" s="869"/>
      <c r="E11" s="261"/>
    </row>
    <row r="12" spans="1:4" ht="15" customHeight="1">
      <c r="A12" s="223"/>
      <c r="B12" s="861" t="s">
        <v>167</v>
      </c>
      <c r="C12" s="862"/>
      <c r="D12" s="551" t="str">
        <f>IF('Page 1'!H13&gt;1994,"Qualifies","Does Not Qualify")</f>
        <v>Does Not Qualify</v>
      </c>
    </row>
    <row r="13" spans="2:8" ht="15" customHeight="1">
      <c r="B13" s="865" t="s">
        <v>52</v>
      </c>
      <c r="C13" s="866"/>
      <c r="D13" s="552" t="str">
        <f>'Page 1'!M23</f>
        <v>Does Not Qualify</v>
      </c>
      <c r="E13" s="553"/>
      <c r="F13" s="553"/>
      <c r="H13" s="554"/>
    </row>
    <row r="14" spans="2:8" ht="15" customHeight="1">
      <c r="B14" s="863" t="s">
        <v>53</v>
      </c>
      <c r="C14" s="864"/>
      <c r="D14" s="555" t="str">
        <f>'Page 1'!M24</f>
        <v>Does Not Qualify</v>
      </c>
      <c r="E14" s="553"/>
      <c r="F14" s="553"/>
      <c r="H14" s="554"/>
    </row>
    <row r="15" spans="2:7" ht="15" customHeight="1">
      <c r="B15" s="854" t="s">
        <v>6</v>
      </c>
      <c r="C15" s="855"/>
      <c r="D15" s="552" t="str">
        <f>'Page 1'!M27</f>
        <v>Does Not Qualify</v>
      </c>
      <c r="E15" s="553"/>
      <c r="F15" s="553"/>
      <c r="G15" s="556"/>
    </row>
    <row r="16" spans="2:8" ht="15" customHeight="1">
      <c r="B16" s="854" t="s">
        <v>7</v>
      </c>
      <c r="C16" s="855"/>
      <c r="D16" s="552" t="str">
        <f>'Net Worth 10'!F43</f>
        <v>Qualifies</v>
      </c>
      <c r="E16" s="553"/>
      <c r="F16" s="553"/>
      <c r="H16" s="554"/>
    </row>
    <row r="17" spans="2:8" ht="54.75" customHeight="1">
      <c r="B17" s="845" t="s">
        <v>8</v>
      </c>
      <c r="C17" s="846"/>
      <c r="D17" s="557" t="str">
        <f>IF(SUM('Net Worth 10'!E47:E49)&gt;0.9,"Qualifies","Does Not Qualify")</f>
        <v>Does Not Qualify</v>
      </c>
      <c r="E17" s="558"/>
      <c r="F17" s="559"/>
      <c r="G17" s="559"/>
      <c r="H17" s="560"/>
    </row>
    <row r="18" spans="2:8" ht="27" customHeight="1" thickBot="1">
      <c r="B18" s="847" t="s">
        <v>274</v>
      </c>
      <c r="C18" s="848"/>
      <c r="D18" s="561" t="str">
        <f>IF((SUM('Page 1'!L4:L28)+(SUM('FFA Participation 2'!G14:G25)))=0,"Qualifies","Does Not Qualify")</f>
        <v>Does Not Qualify</v>
      </c>
      <c r="E18" s="558"/>
      <c r="F18" s="559"/>
      <c r="G18" s="559"/>
      <c r="H18" s="560"/>
    </row>
    <row r="19" ht="6.75" customHeight="1" thickBot="1"/>
    <row r="20" spans="2:8" s="223" customFormat="1" ht="13.5" thickBot="1">
      <c r="B20" s="618" t="s">
        <v>278</v>
      </c>
      <c r="C20" s="619"/>
      <c r="D20" s="620"/>
      <c r="E20" s="553"/>
      <c r="F20" s="553"/>
      <c r="H20" s="563"/>
    </row>
    <row r="21" spans="2:8" s="223" customFormat="1" ht="12.75">
      <c r="B21" s="856" t="s">
        <v>279</v>
      </c>
      <c r="C21" s="857"/>
      <c r="D21" s="858"/>
      <c r="E21" s="553"/>
      <c r="F21" s="553"/>
      <c r="H21" s="563"/>
    </row>
    <row r="22" spans="2:8" s="223" customFormat="1" ht="26.25" customHeight="1">
      <c r="B22" s="849" t="s">
        <v>280</v>
      </c>
      <c r="C22" s="850"/>
      <c r="D22" s="844"/>
      <c r="E22" s="553"/>
      <c r="F22" s="553"/>
      <c r="H22" s="563"/>
    </row>
    <row r="23" spans="2:8" s="223" customFormat="1" ht="12.75" customHeight="1" thickBot="1">
      <c r="B23" s="851" t="s">
        <v>306</v>
      </c>
      <c r="C23" s="852"/>
      <c r="D23" s="853"/>
      <c r="E23" s="553"/>
      <c r="F23" s="553"/>
      <c r="H23" s="563"/>
    </row>
    <row r="24" spans="2:6" ht="7.5" customHeight="1" thickBot="1">
      <c r="B24" s="564"/>
      <c r="C24" s="564"/>
      <c r="D24" s="565"/>
      <c r="E24" s="553"/>
      <c r="F24" s="553"/>
    </row>
    <row r="25" spans="2:7" ht="19.5" customHeight="1" thickBot="1">
      <c r="B25" s="837" t="s">
        <v>168</v>
      </c>
      <c r="C25" s="838"/>
      <c r="D25" s="839"/>
      <c r="E25" s="223"/>
      <c r="F25" s="223"/>
      <c r="G25" s="223"/>
    </row>
    <row r="26" spans="2:7" ht="15" customHeight="1">
      <c r="B26" s="615" t="s">
        <v>291</v>
      </c>
      <c r="C26" s="223"/>
      <c r="D26" s="566"/>
      <c r="E26" s="223"/>
      <c r="F26" s="223"/>
      <c r="G26" s="223"/>
    </row>
    <row r="27" spans="2:7" ht="26.25" customHeight="1">
      <c r="B27" s="840" t="s">
        <v>281</v>
      </c>
      <c r="C27" s="843"/>
      <c r="D27" s="844"/>
      <c r="E27" s="223"/>
      <c r="F27" s="223"/>
      <c r="G27" s="223"/>
    </row>
    <row r="28" spans="2:7" ht="12.75" customHeight="1">
      <c r="B28" s="840" t="s">
        <v>305</v>
      </c>
      <c r="C28" s="843"/>
      <c r="D28" s="844"/>
      <c r="E28" s="223"/>
      <c r="F28" s="223"/>
      <c r="G28" s="223"/>
    </row>
    <row r="29" spans="2:7" ht="12.75" customHeight="1">
      <c r="B29" s="612" t="s">
        <v>282</v>
      </c>
      <c r="C29" s="613"/>
      <c r="D29" s="614"/>
      <c r="E29" s="223"/>
      <c r="F29" s="223"/>
      <c r="G29" s="223"/>
    </row>
    <row r="30" spans="2:7" ht="12.75" customHeight="1">
      <c r="B30" s="612" t="s">
        <v>283</v>
      </c>
      <c r="C30" s="613"/>
      <c r="D30" s="614"/>
      <c r="E30" s="223"/>
      <c r="F30" s="223"/>
      <c r="G30" s="223"/>
    </row>
    <row r="31" spans="2:7" ht="12.75" customHeight="1">
      <c r="B31" s="612" t="s">
        <v>284</v>
      </c>
      <c r="C31" s="613"/>
      <c r="D31" s="614"/>
      <c r="E31" s="223"/>
      <c r="F31" s="223"/>
      <c r="G31" s="223"/>
    </row>
    <row r="32" spans="2:7" ht="12.75" customHeight="1">
      <c r="B32" s="612" t="s">
        <v>285</v>
      </c>
      <c r="C32" s="613"/>
      <c r="D32" s="614"/>
      <c r="E32" s="223"/>
      <c r="F32" s="223"/>
      <c r="G32" s="223"/>
    </row>
    <row r="33" spans="2:7" ht="12.75" customHeight="1">
      <c r="B33" s="612" t="s">
        <v>286</v>
      </c>
      <c r="C33" s="569"/>
      <c r="D33" s="568"/>
      <c r="E33" s="223"/>
      <c r="F33" s="223"/>
      <c r="G33" s="223"/>
    </row>
    <row r="34" spans="2:7" ht="25.5" customHeight="1">
      <c r="B34" s="840" t="s">
        <v>287</v>
      </c>
      <c r="C34" s="841"/>
      <c r="D34" s="842"/>
      <c r="E34" s="229"/>
      <c r="F34" s="229"/>
      <c r="G34" s="229"/>
    </row>
    <row r="35" spans="2:7" ht="13.5" customHeight="1">
      <c r="B35" s="567" t="s">
        <v>288</v>
      </c>
      <c r="C35" s="570"/>
      <c r="D35" s="568"/>
      <c r="E35" s="223"/>
      <c r="F35" s="223"/>
      <c r="G35" s="223"/>
    </row>
    <row r="36" spans="2:7" ht="12.75">
      <c r="B36" s="567" t="s">
        <v>289</v>
      </c>
      <c r="C36" s="570"/>
      <c r="D36" s="568"/>
      <c r="E36" s="223"/>
      <c r="F36" s="223"/>
      <c r="G36" s="223"/>
    </row>
    <row r="37" spans="2:7" ht="12.75">
      <c r="B37" s="567" t="s">
        <v>290</v>
      </c>
      <c r="C37" s="570"/>
      <c r="D37" s="568"/>
      <c r="E37" s="223"/>
      <c r="F37" s="223"/>
      <c r="G37" s="223"/>
    </row>
    <row r="38" spans="2:7" ht="25.5" customHeight="1">
      <c r="B38" s="840" t="s">
        <v>292</v>
      </c>
      <c r="C38" s="841"/>
      <c r="D38" s="842"/>
      <c r="E38" s="223"/>
      <c r="F38" s="223"/>
      <c r="G38" s="223"/>
    </row>
    <row r="39" spans="2:7" ht="13.5" customHeight="1">
      <c r="B39" s="840" t="s">
        <v>293</v>
      </c>
      <c r="C39" s="841"/>
      <c r="D39" s="842"/>
      <c r="E39" s="223"/>
      <c r="F39" s="223"/>
      <c r="G39" s="223"/>
    </row>
    <row r="40" spans="2:7" ht="30.75" customHeight="1">
      <c r="B40" s="840" t="s">
        <v>295</v>
      </c>
      <c r="C40" s="843"/>
      <c r="D40" s="844"/>
      <c r="E40" s="223"/>
      <c r="F40" s="223"/>
      <c r="G40" s="223"/>
    </row>
    <row r="41" spans="2:7" ht="13.5" customHeight="1">
      <c r="B41" s="840" t="s">
        <v>294</v>
      </c>
      <c r="C41" s="841"/>
      <c r="D41" s="842"/>
      <c r="E41" s="223"/>
      <c r="F41" s="223"/>
      <c r="G41" s="223"/>
    </row>
    <row r="42" spans="2:4" ht="18.75" customHeight="1" thickBot="1">
      <c r="B42" s="834" t="s">
        <v>11</v>
      </c>
      <c r="C42" s="835"/>
      <c r="D42" s="836"/>
    </row>
    <row r="43" spans="2:4" ht="9.75" customHeight="1">
      <c r="B43" s="579"/>
      <c r="C43" s="579"/>
      <c r="D43" s="587"/>
    </row>
    <row r="44" spans="2:4" s="255" customFormat="1" ht="12.75">
      <c r="B44" s="482">
        <f>'Page 1'!H3</f>
        <v>0</v>
      </c>
      <c r="C44" s="571">
        <f ca="1">NOW()</f>
        <v>37593.70103993056</v>
      </c>
      <c r="D44" s="572" t="s">
        <v>173</v>
      </c>
    </row>
    <row r="45" s="220" customFormat="1" ht="12.75"/>
    <row r="46" s="220" customFormat="1" ht="12.75"/>
    <row r="47" s="220" customFormat="1" ht="12.75"/>
    <row r="48" s="220" customFormat="1" ht="12.75"/>
    <row r="49" s="220" customFormat="1" ht="12.75"/>
    <row r="50" s="220" customFormat="1" ht="12.75"/>
    <row r="51" s="220" customFormat="1" ht="12.75"/>
    <row r="52" s="220" customFormat="1" ht="12.75"/>
    <row r="53" s="220" customFormat="1" ht="12.75"/>
    <row r="54" s="220" customFormat="1" ht="12.75"/>
    <row r="55" s="220" customFormat="1" ht="12.75"/>
    <row r="56" s="220" customFormat="1" ht="12.75"/>
    <row r="57" s="220" customFormat="1" ht="12.75"/>
    <row r="58" s="220" customFormat="1" ht="12.75"/>
    <row r="59" s="220" customFormat="1" ht="12.75"/>
    <row r="60" s="220" customFormat="1" ht="12.75"/>
    <row r="61" s="220" customFormat="1" ht="12.75"/>
    <row r="62" s="220" customFormat="1" ht="12.75"/>
    <row r="63" s="220" customFormat="1" ht="12.75"/>
    <row r="64" s="220" customFormat="1" ht="12.75"/>
    <row r="65" s="220" customFormat="1" ht="12.75"/>
    <row r="66" s="220" customFormat="1" ht="12.75"/>
    <row r="67" s="220" customFormat="1" ht="12.75"/>
    <row r="68" s="220" customFormat="1" ht="12.75"/>
    <row r="69" s="220" customFormat="1" ht="12.75"/>
    <row r="70" s="220" customFormat="1" ht="12.75"/>
    <row r="71" s="220" customFormat="1" ht="12.75"/>
    <row r="72" s="220" customFormat="1" ht="12.75"/>
    <row r="73" s="220" customFormat="1" ht="12.75"/>
    <row r="74" s="220" customFormat="1" ht="12.75"/>
    <row r="75" s="220" customFormat="1" ht="12.75"/>
    <row r="76" s="220" customFormat="1" ht="12.75"/>
    <row r="77" s="220" customFormat="1" ht="12.75"/>
    <row r="78" s="220" customFormat="1" ht="12.75"/>
    <row r="79" s="220" customFormat="1" ht="12.75"/>
    <row r="80" s="220" customFormat="1" ht="12.75"/>
    <row r="81" s="220" customFormat="1" ht="12.75"/>
    <row r="82" s="220" customFormat="1" ht="12.75"/>
    <row r="83" s="220" customFormat="1" ht="12.75"/>
    <row r="84" s="220" customFormat="1" ht="12.75"/>
  </sheetData>
  <sheetProtection password="CC22" sheet="1" objects="1" scenarios="1"/>
  <mergeCells count="29">
    <mergeCell ref="B7:D7"/>
    <mergeCell ref="B1:D1"/>
    <mergeCell ref="B10:D10"/>
    <mergeCell ref="B9:D9"/>
    <mergeCell ref="B2:D2"/>
    <mergeCell ref="B4:D4"/>
    <mergeCell ref="B8:D8"/>
    <mergeCell ref="B16:C16"/>
    <mergeCell ref="B21:D21"/>
    <mergeCell ref="B5:D5"/>
    <mergeCell ref="B38:D38"/>
    <mergeCell ref="B12:C12"/>
    <mergeCell ref="B15:C15"/>
    <mergeCell ref="B14:C14"/>
    <mergeCell ref="B13:C13"/>
    <mergeCell ref="B11:D11"/>
    <mergeCell ref="B6:D6"/>
    <mergeCell ref="B17:C17"/>
    <mergeCell ref="B18:C18"/>
    <mergeCell ref="B22:D22"/>
    <mergeCell ref="B23:D23"/>
    <mergeCell ref="B42:D42"/>
    <mergeCell ref="B25:D25"/>
    <mergeCell ref="B41:D41"/>
    <mergeCell ref="B34:D34"/>
    <mergeCell ref="B40:D40"/>
    <mergeCell ref="B39:D39"/>
    <mergeCell ref="B27:D27"/>
    <mergeCell ref="B28:D28"/>
  </mergeCells>
  <printOptions/>
  <pageMargins left="0.6" right="0.6" top="0.6" bottom="0.6" header="0.5" footer="0.5"/>
  <pageSetup fitToHeight="1" fitToWidth="1" horizontalDpi="600" verticalDpi="6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A4" sqref="A4:H5"/>
    </sheetView>
  </sheetViews>
  <sheetFormatPr defaultColWidth="9.140625" defaultRowHeight="12.75"/>
  <cols>
    <col min="1" max="1" width="11.8515625" style="220" customWidth="1"/>
    <col min="2" max="2" width="12.421875" style="220" customWidth="1"/>
    <col min="3" max="3" width="10.28125" style="220" customWidth="1"/>
    <col min="4" max="4" width="10.421875" style="220" customWidth="1"/>
    <col min="5" max="7" width="8.8515625" style="220" customWidth="1"/>
    <col min="8" max="8" width="18.28125" style="220" customWidth="1"/>
    <col min="9" max="16384" width="8.8515625" style="220" customWidth="1"/>
  </cols>
  <sheetData>
    <row r="1" spans="1:8" ht="12.75">
      <c r="A1" s="573" t="s">
        <v>354</v>
      </c>
      <c r="B1" s="257"/>
      <c r="C1" s="257"/>
      <c r="D1" s="257"/>
      <c r="E1" s="257"/>
      <c r="F1" s="257"/>
      <c r="G1" s="257"/>
      <c r="H1" s="257"/>
    </row>
    <row r="2" spans="1:8" ht="12.75">
      <c r="A2" s="257" t="s">
        <v>23</v>
      </c>
      <c r="B2" s="257"/>
      <c r="C2" s="257"/>
      <c r="D2" s="257"/>
      <c r="E2" s="257"/>
      <c r="F2" s="257"/>
      <c r="G2" s="257"/>
      <c r="H2" s="257"/>
    </row>
    <row r="3" spans="1:8" ht="12.75">
      <c r="A3" s="222"/>
      <c r="B3" s="222"/>
      <c r="C3" s="222"/>
      <c r="D3" s="222"/>
      <c r="E3" s="222"/>
      <c r="F3" s="222"/>
      <c r="G3" s="222"/>
      <c r="H3" s="222"/>
    </row>
    <row r="4" spans="1:8" ht="10.5" customHeight="1">
      <c r="A4" s="662" t="s">
        <v>5</v>
      </c>
      <c r="B4" s="797"/>
      <c r="C4" s="797"/>
      <c r="D4" s="797"/>
      <c r="E4" s="797"/>
      <c r="F4" s="797"/>
      <c r="G4" s="797"/>
      <c r="H4" s="797"/>
    </row>
    <row r="5" spans="1:8" ht="5.25" customHeight="1">
      <c r="A5" s="797"/>
      <c r="B5" s="797"/>
      <c r="C5" s="797"/>
      <c r="D5" s="797"/>
      <c r="E5" s="797"/>
      <c r="F5" s="797"/>
      <c r="G5" s="797"/>
      <c r="H5" s="797"/>
    </row>
    <row r="6" spans="1:8" ht="5.25" customHeight="1">
      <c r="A6" s="87"/>
      <c r="B6" s="87"/>
      <c r="C6" s="87"/>
      <c r="D6" s="87"/>
      <c r="E6" s="87"/>
      <c r="F6" s="87"/>
      <c r="G6" s="87"/>
      <c r="H6" s="87"/>
    </row>
    <row r="7" spans="1:5" ht="12.75">
      <c r="A7" s="574" t="s">
        <v>188</v>
      </c>
      <c r="B7" s="574" t="s">
        <v>190</v>
      </c>
      <c r="C7" s="574" t="s">
        <v>191</v>
      </c>
      <c r="D7" s="574" t="s">
        <v>189</v>
      </c>
      <c r="E7" s="543"/>
    </row>
    <row r="8" spans="1:8" ht="12.75">
      <c r="A8" s="575">
        <f>'Page 1'!F46</f>
        <v>0</v>
      </c>
      <c r="B8" s="575">
        <f>'Page 1'!F47</f>
        <v>0</v>
      </c>
      <c r="C8" s="575">
        <f>'Page 1'!F48</f>
        <v>0</v>
      </c>
      <c r="D8" s="575">
        <f>'Page 1'!F49</f>
        <v>0</v>
      </c>
      <c r="E8" s="543"/>
      <c r="F8" s="543"/>
      <c r="G8" s="543"/>
      <c r="H8" s="235"/>
    </row>
    <row r="9" spans="1:8" ht="12.75">
      <c r="A9" s="559"/>
      <c r="B9" s="257"/>
      <c r="C9" s="257"/>
      <c r="D9" s="257"/>
      <c r="E9" s="257"/>
      <c r="F9" s="257"/>
      <c r="G9" s="257"/>
      <c r="H9" s="257"/>
    </row>
    <row r="10" ht="12.75">
      <c r="A10" s="586" t="s">
        <v>9</v>
      </c>
    </row>
    <row r="11" ht="12.75">
      <c r="A11" s="220" t="s">
        <v>186</v>
      </c>
    </row>
    <row r="12" ht="12.75">
      <c r="A12" s="220" t="s">
        <v>10</v>
      </c>
    </row>
    <row r="13" spans="1:8" ht="12.75">
      <c r="A13" s="886"/>
      <c r="B13" s="887"/>
      <c r="C13" s="887"/>
      <c r="D13" s="887"/>
      <c r="E13" s="887"/>
      <c r="F13" s="887"/>
      <c r="G13" s="887"/>
      <c r="H13" s="888"/>
    </row>
    <row r="14" spans="1:8" ht="12.75">
      <c r="A14" s="889"/>
      <c r="B14" s="890"/>
      <c r="C14" s="890"/>
      <c r="D14" s="890"/>
      <c r="E14" s="890"/>
      <c r="F14" s="890"/>
      <c r="G14" s="890"/>
      <c r="H14" s="891"/>
    </row>
    <row r="15" spans="1:8" ht="12.75">
      <c r="A15" s="889"/>
      <c r="B15" s="890"/>
      <c r="C15" s="890"/>
      <c r="D15" s="890"/>
      <c r="E15" s="890"/>
      <c r="F15" s="890"/>
      <c r="G15" s="890"/>
      <c r="H15" s="891"/>
    </row>
    <row r="16" spans="1:8" ht="12.75">
      <c r="A16" s="889"/>
      <c r="B16" s="890"/>
      <c r="C16" s="890"/>
      <c r="D16" s="890"/>
      <c r="E16" s="890"/>
      <c r="F16" s="890"/>
      <c r="G16" s="890"/>
      <c r="H16" s="891"/>
    </row>
    <row r="17" spans="1:8" ht="12.75">
      <c r="A17" s="889"/>
      <c r="B17" s="890"/>
      <c r="C17" s="890"/>
      <c r="D17" s="890"/>
      <c r="E17" s="890"/>
      <c r="F17" s="890"/>
      <c r="G17" s="890"/>
      <c r="H17" s="891"/>
    </row>
    <row r="18" spans="1:8" ht="12.75">
      <c r="A18" s="892"/>
      <c r="B18" s="893"/>
      <c r="C18" s="893"/>
      <c r="D18" s="893"/>
      <c r="E18" s="893"/>
      <c r="F18" s="893"/>
      <c r="G18" s="893"/>
      <c r="H18" s="894"/>
    </row>
    <row r="19" spans="1:8" ht="12.75">
      <c r="A19" s="895"/>
      <c r="B19" s="896"/>
      <c r="C19" s="896"/>
      <c r="D19" s="896"/>
      <c r="E19" s="896"/>
      <c r="F19" s="896"/>
      <c r="G19" s="896"/>
      <c r="H19" s="897"/>
    </row>
    <row r="20" spans="1:8" ht="12.75">
      <c r="A20" s="898"/>
      <c r="B20" s="899"/>
      <c r="C20" s="899"/>
      <c r="D20" s="899"/>
      <c r="E20" s="899"/>
      <c r="F20" s="899"/>
      <c r="G20" s="899"/>
      <c r="H20" s="900"/>
    </row>
    <row r="21" spans="1:8" ht="12.75">
      <c r="A21" s="898"/>
      <c r="B21" s="899"/>
      <c r="C21" s="899"/>
      <c r="D21" s="899"/>
      <c r="E21" s="899"/>
      <c r="F21" s="899"/>
      <c r="G21" s="899"/>
      <c r="H21" s="900"/>
    </row>
    <row r="22" spans="1:8" ht="12.75">
      <c r="A22" s="898"/>
      <c r="B22" s="899"/>
      <c r="C22" s="899"/>
      <c r="D22" s="899"/>
      <c r="E22" s="899"/>
      <c r="F22" s="899"/>
      <c r="G22" s="899"/>
      <c r="H22" s="900"/>
    </row>
    <row r="23" spans="1:8" ht="12.75">
      <c r="A23" s="898"/>
      <c r="B23" s="899"/>
      <c r="C23" s="899"/>
      <c r="D23" s="899"/>
      <c r="E23" s="899"/>
      <c r="F23" s="899"/>
      <c r="G23" s="899"/>
      <c r="H23" s="900"/>
    </row>
    <row r="24" spans="1:8" ht="12.75">
      <c r="A24" s="901"/>
      <c r="B24" s="902"/>
      <c r="C24" s="902"/>
      <c r="D24" s="902"/>
      <c r="E24" s="902"/>
      <c r="F24" s="902"/>
      <c r="G24" s="902"/>
      <c r="H24" s="903"/>
    </row>
    <row r="25" spans="1:8" ht="12.75">
      <c r="A25" s="895"/>
      <c r="B25" s="896"/>
      <c r="C25" s="896"/>
      <c r="D25" s="896"/>
      <c r="E25" s="896"/>
      <c r="F25" s="896"/>
      <c r="G25" s="896"/>
      <c r="H25" s="897"/>
    </row>
    <row r="26" spans="1:8" ht="12.75">
      <c r="A26" s="898"/>
      <c r="B26" s="899"/>
      <c r="C26" s="899"/>
      <c r="D26" s="899"/>
      <c r="E26" s="899"/>
      <c r="F26" s="899"/>
      <c r="G26" s="899"/>
      <c r="H26" s="900"/>
    </row>
    <row r="27" spans="1:8" ht="12.75">
      <c r="A27" s="898"/>
      <c r="B27" s="899"/>
      <c r="C27" s="899"/>
      <c r="D27" s="899"/>
      <c r="E27" s="899"/>
      <c r="F27" s="899"/>
      <c r="G27" s="899"/>
      <c r="H27" s="900"/>
    </row>
    <row r="28" spans="1:8" ht="12.75">
      <c r="A28" s="898"/>
      <c r="B28" s="899"/>
      <c r="C28" s="899"/>
      <c r="D28" s="899"/>
      <c r="E28" s="899"/>
      <c r="F28" s="899"/>
      <c r="G28" s="899"/>
      <c r="H28" s="900"/>
    </row>
    <row r="29" spans="1:8" ht="12.75">
      <c r="A29" s="898"/>
      <c r="B29" s="899"/>
      <c r="C29" s="899"/>
      <c r="D29" s="899"/>
      <c r="E29" s="899"/>
      <c r="F29" s="899"/>
      <c r="G29" s="899"/>
      <c r="H29" s="900"/>
    </row>
    <row r="30" spans="1:8" ht="12.75">
      <c r="A30" s="901"/>
      <c r="B30" s="902"/>
      <c r="C30" s="902"/>
      <c r="D30" s="902"/>
      <c r="E30" s="902"/>
      <c r="F30" s="902"/>
      <c r="G30" s="902"/>
      <c r="H30" s="903"/>
    </row>
    <row r="31" spans="1:8" ht="12.75">
      <c r="A31" s="895"/>
      <c r="B31" s="896"/>
      <c r="C31" s="896"/>
      <c r="D31" s="896"/>
      <c r="E31" s="896"/>
      <c r="F31" s="896"/>
      <c r="G31" s="896"/>
      <c r="H31" s="897"/>
    </row>
    <row r="32" spans="1:8" ht="12.75">
      <c r="A32" s="898"/>
      <c r="B32" s="899"/>
      <c r="C32" s="899"/>
      <c r="D32" s="899"/>
      <c r="E32" s="899"/>
      <c r="F32" s="899"/>
      <c r="G32" s="899"/>
      <c r="H32" s="900"/>
    </row>
    <row r="33" spans="1:8" ht="12.75">
      <c r="A33" s="898"/>
      <c r="B33" s="899"/>
      <c r="C33" s="899"/>
      <c r="D33" s="899"/>
      <c r="E33" s="899"/>
      <c r="F33" s="899"/>
      <c r="G33" s="899"/>
      <c r="H33" s="900"/>
    </row>
    <row r="34" spans="1:8" ht="12.75">
      <c r="A34" s="898"/>
      <c r="B34" s="899"/>
      <c r="C34" s="899"/>
      <c r="D34" s="899"/>
      <c r="E34" s="899"/>
      <c r="F34" s="899"/>
      <c r="G34" s="899"/>
      <c r="H34" s="900"/>
    </row>
    <row r="35" spans="1:8" ht="12.75">
      <c r="A35" s="898"/>
      <c r="B35" s="899"/>
      <c r="C35" s="899"/>
      <c r="D35" s="899"/>
      <c r="E35" s="899"/>
      <c r="F35" s="899"/>
      <c r="G35" s="899"/>
      <c r="H35" s="900"/>
    </row>
    <row r="36" spans="1:8" ht="12.75">
      <c r="A36" s="901"/>
      <c r="B36" s="902"/>
      <c r="C36" s="902"/>
      <c r="D36" s="902"/>
      <c r="E36" s="902"/>
      <c r="F36" s="902"/>
      <c r="G36" s="902"/>
      <c r="H36" s="903"/>
    </row>
    <row r="37" spans="1:8" ht="12.75">
      <c r="A37" s="895"/>
      <c r="B37" s="887"/>
      <c r="C37" s="887"/>
      <c r="D37" s="887"/>
      <c r="E37" s="887"/>
      <c r="F37" s="887"/>
      <c r="G37" s="887"/>
      <c r="H37" s="888"/>
    </row>
    <row r="38" spans="1:8" ht="12.75">
      <c r="A38" s="889"/>
      <c r="B38" s="904"/>
      <c r="C38" s="904"/>
      <c r="D38" s="904"/>
      <c r="E38" s="904"/>
      <c r="F38" s="904"/>
      <c r="G38" s="904"/>
      <c r="H38" s="891"/>
    </row>
    <row r="39" spans="1:8" ht="12.75">
      <c r="A39" s="889"/>
      <c r="B39" s="904"/>
      <c r="C39" s="904"/>
      <c r="D39" s="904"/>
      <c r="E39" s="904"/>
      <c r="F39" s="904"/>
      <c r="G39" s="904"/>
      <c r="H39" s="891"/>
    </row>
    <row r="40" spans="1:8" ht="12.75">
      <c r="A40" s="889"/>
      <c r="B40" s="904"/>
      <c r="C40" s="904"/>
      <c r="D40" s="904"/>
      <c r="E40" s="904"/>
      <c r="F40" s="904"/>
      <c r="G40" s="904"/>
      <c r="H40" s="891"/>
    </row>
    <row r="41" spans="1:8" ht="12.75">
      <c r="A41" s="889"/>
      <c r="B41" s="904"/>
      <c r="C41" s="904"/>
      <c r="D41" s="904"/>
      <c r="E41" s="904"/>
      <c r="F41" s="904"/>
      <c r="G41" s="904"/>
      <c r="H41" s="891"/>
    </row>
    <row r="42" spans="1:8" ht="12.75">
      <c r="A42" s="892"/>
      <c r="B42" s="893"/>
      <c r="C42" s="893"/>
      <c r="D42" s="893"/>
      <c r="E42" s="893"/>
      <c r="F42" s="893"/>
      <c r="G42" s="893"/>
      <c r="H42" s="894"/>
    </row>
    <row r="43" spans="1:8" ht="12.75">
      <c r="A43" s="895"/>
      <c r="B43" s="896"/>
      <c r="C43" s="896"/>
      <c r="D43" s="896"/>
      <c r="E43" s="896"/>
      <c r="F43" s="896"/>
      <c r="G43" s="896"/>
      <c r="H43" s="897"/>
    </row>
    <row r="44" spans="1:8" ht="12.75">
      <c r="A44" s="898"/>
      <c r="B44" s="899"/>
      <c r="C44" s="899"/>
      <c r="D44" s="899"/>
      <c r="E44" s="899"/>
      <c r="F44" s="899"/>
      <c r="G44" s="899"/>
      <c r="H44" s="900"/>
    </row>
    <row r="45" spans="1:8" ht="12.75">
      <c r="A45" s="898"/>
      <c r="B45" s="899"/>
      <c r="C45" s="899"/>
      <c r="D45" s="899"/>
      <c r="E45" s="899"/>
      <c r="F45" s="899"/>
      <c r="G45" s="899"/>
      <c r="H45" s="900"/>
    </row>
    <row r="46" spans="1:8" ht="12.75">
      <c r="A46" s="898"/>
      <c r="B46" s="899"/>
      <c r="C46" s="899"/>
      <c r="D46" s="899"/>
      <c r="E46" s="899"/>
      <c r="F46" s="899"/>
      <c r="G46" s="899"/>
      <c r="H46" s="900"/>
    </row>
    <row r="47" spans="1:8" ht="12.75">
      <c r="A47" s="898"/>
      <c r="B47" s="899"/>
      <c r="C47" s="899"/>
      <c r="D47" s="899"/>
      <c r="E47" s="899"/>
      <c r="F47" s="899"/>
      <c r="G47" s="899"/>
      <c r="H47" s="900"/>
    </row>
    <row r="48" spans="1:8" ht="12.75">
      <c r="A48" s="898"/>
      <c r="B48" s="899"/>
      <c r="C48" s="899"/>
      <c r="D48" s="899"/>
      <c r="E48" s="899"/>
      <c r="F48" s="899"/>
      <c r="G48" s="899"/>
      <c r="H48" s="900"/>
    </row>
    <row r="49" spans="1:8" ht="12.75">
      <c r="A49" s="901"/>
      <c r="B49" s="902"/>
      <c r="C49" s="902"/>
      <c r="D49" s="902"/>
      <c r="E49" s="902"/>
      <c r="F49" s="902"/>
      <c r="G49" s="902"/>
      <c r="H49" s="903"/>
    </row>
    <row r="50" spans="1:8" ht="12.75">
      <c r="A50" s="332"/>
      <c r="B50" s="332"/>
      <c r="C50" s="332"/>
      <c r="D50" s="332"/>
      <c r="E50" s="543"/>
      <c r="F50" s="885">
        <f>'Page 1'!H3</f>
        <v>0</v>
      </c>
      <c r="G50" s="885"/>
      <c r="H50" s="885"/>
    </row>
    <row r="51" spans="1:8" ht="12.75">
      <c r="A51" s="543" t="s">
        <v>82</v>
      </c>
      <c r="B51" s="543"/>
      <c r="C51" s="543"/>
      <c r="D51" s="301"/>
      <c r="E51" s="679"/>
      <c r="F51" s="883"/>
      <c r="G51" s="883"/>
      <c r="H51" s="884"/>
    </row>
    <row r="52" spans="1:9" ht="15.75" customHeight="1">
      <c r="A52" s="577" t="s">
        <v>24</v>
      </c>
      <c r="B52" s="543"/>
      <c r="C52" s="543"/>
      <c r="D52" s="543"/>
      <c r="E52" s="543"/>
      <c r="F52" s="543"/>
      <c r="G52" s="543"/>
      <c r="H52" s="543"/>
      <c r="I52" s="235"/>
    </row>
    <row r="53" spans="1:9" ht="12.75">
      <c r="A53" s="578" t="s">
        <v>81</v>
      </c>
      <c r="B53" s="543"/>
      <c r="C53" s="543"/>
      <c r="D53" s="543"/>
      <c r="E53" s="543"/>
      <c r="F53" s="543"/>
      <c r="G53" s="543"/>
      <c r="H53" s="576" t="s">
        <v>46</v>
      </c>
      <c r="I53" s="235"/>
    </row>
    <row r="54" spans="1:9" ht="12.75">
      <c r="A54" s="543"/>
      <c r="B54" s="543"/>
      <c r="C54" s="543"/>
      <c r="D54" s="543"/>
      <c r="E54" s="543"/>
      <c r="F54" s="543"/>
      <c r="G54" s="543"/>
      <c r="H54" s="543"/>
      <c r="I54" s="235"/>
    </row>
    <row r="55" spans="1:9" ht="12.75">
      <c r="A55" s="235"/>
      <c r="B55" s="235"/>
      <c r="C55" s="235"/>
      <c r="D55" s="235"/>
      <c r="E55" s="235"/>
      <c r="F55" s="235"/>
      <c r="G55" s="235"/>
      <c r="H55" s="235"/>
      <c r="I55" s="235"/>
    </row>
    <row r="56" spans="1:9" ht="12.75">
      <c r="A56" s="235"/>
      <c r="B56" s="235"/>
      <c r="C56" s="235"/>
      <c r="D56" s="235"/>
      <c r="E56" s="235"/>
      <c r="F56" s="235"/>
      <c r="G56" s="235"/>
      <c r="H56" s="235"/>
      <c r="I56" s="235"/>
    </row>
  </sheetData>
  <sheetProtection password="CC22" sheet="1" objects="1" scenarios="1"/>
  <mergeCells count="9">
    <mergeCell ref="E51:H51"/>
    <mergeCell ref="F50:H50"/>
    <mergeCell ref="A4:H5"/>
    <mergeCell ref="A13:H18"/>
    <mergeCell ref="A19:H24"/>
    <mergeCell ref="A25:H30"/>
    <mergeCell ref="A31:H36"/>
    <mergeCell ref="A37:H42"/>
    <mergeCell ref="A43:H49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workbookViewId="0" topLeftCell="A1">
      <selection activeCell="A7" sqref="A7:F7"/>
    </sheetView>
  </sheetViews>
  <sheetFormatPr defaultColWidth="9.140625" defaultRowHeight="12.75"/>
  <cols>
    <col min="1" max="1" width="44.7109375" style="220" customWidth="1"/>
    <col min="2" max="2" width="8.421875" style="220" customWidth="1"/>
    <col min="3" max="3" width="6.421875" style="220" customWidth="1"/>
    <col min="4" max="4" width="6.8515625" style="220" customWidth="1"/>
    <col min="5" max="5" width="6.00390625" style="220" customWidth="1"/>
    <col min="6" max="6" width="7.7109375" style="220" customWidth="1"/>
    <col min="7" max="7" width="0.85546875" style="220" customWidth="1"/>
    <col min="8" max="8" width="12.7109375" style="221" customWidth="1"/>
    <col min="9" max="16384" width="8.8515625" style="220" customWidth="1"/>
  </cols>
  <sheetData>
    <row r="1" ht="12.75">
      <c r="A1" s="89" t="s">
        <v>78</v>
      </c>
    </row>
    <row r="2" spans="1:7" ht="12.75">
      <c r="A2" s="661" t="s">
        <v>33</v>
      </c>
      <c r="B2" s="662"/>
      <c r="C2" s="662"/>
      <c r="D2" s="662"/>
      <c r="E2" s="662"/>
      <c r="F2" s="662"/>
      <c r="G2" s="222"/>
    </row>
    <row r="3" spans="1:7" ht="12.75">
      <c r="A3" s="662"/>
      <c r="B3" s="662"/>
      <c r="C3" s="662"/>
      <c r="D3" s="662"/>
      <c r="E3" s="662"/>
      <c r="F3" s="662"/>
      <c r="G3" s="222"/>
    </row>
    <row r="4" spans="1:7" ht="3" customHeight="1">
      <c r="A4" s="662"/>
      <c r="B4" s="662"/>
      <c r="C4" s="662"/>
      <c r="D4" s="662"/>
      <c r="E4" s="662"/>
      <c r="F4" s="662"/>
      <c r="G4" s="222"/>
    </row>
    <row r="5" spans="1:7" ht="10.5" customHeight="1" hidden="1">
      <c r="A5" s="663"/>
      <c r="B5" s="663"/>
      <c r="C5" s="663"/>
      <c r="D5" s="663"/>
      <c r="E5" s="663"/>
      <c r="F5" s="663"/>
      <c r="G5" s="223"/>
    </row>
    <row r="6" spans="1:7" ht="13.5" customHeight="1">
      <c r="A6" s="674" t="s">
        <v>14</v>
      </c>
      <c r="B6" s="675"/>
      <c r="C6" s="675"/>
      <c r="D6" s="675"/>
      <c r="E6" s="675"/>
      <c r="F6" s="675"/>
      <c r="G6" s="223"/>
    </row>
    <row r="7" spans="1:7" ht="12.75" customHeight="1">
      <c r="A7" s="676" t="s">
        <v>15</v>
      </c>
      <c r="B7" s="675"/>
      <c r="C7" s="675"/>
      <c r="D7" s="675"/>
      <c r="E7" s="675"/>
      <c r="F7" s="675"/>
      <c r="G7" s="223"/>
    </row>
    <row r="8" spans="1:7" ht="12.75" customHeight="1">
      <c r="A8" s="676" t="s">
        <v>16</v>
      </c>
      <c r="B8" s="675"/>
      <c r="C8" s="675"/>
      <c r="D8" s="675"/>
      <c r="E8" s="675"/>
      <c r="F8" s="675"/>
      <c r="G8" s="223"/>
    </row>
    <row r="9" spans="1:7" ht="28.5" customHeight="1">
      <c r="A9" s="672" t="s">
        <v>34</v>
      </c>
      <c r="B9" s="673"/>
      <c r="C9" s="673"/>
      <c r="D9" s="673"/>
      <c r="E9" s="673"/>
      <c r="F9" s="673"/>
      <c r="G9" s="223"/>
    </row>
    <row r="10" spans="1:7" ht="19.5" customHeight="1" thickBot="1">
      <c r="A10" s="677" t="s">
        <v>445</v>
      </c>
      <c r="B10" s="678"/>
      <c r="C10" s="678"/>
      <c r="D10" s="678"/>
      <c r="E10" s="678"/>
      <c r="F10" s="678"/>
      <c r="G10" s="223"/>
    </row>
    <row r="11" spans="1:7" ht="12.75">
      <c r="A11" s="144"/>
      <c r="B11" s="670" t="s">
        <v>151</v>
      </c>
      <c r="C11" s="670"/>
      <c r="D11" s="670"/>
      <c r="E11" s="670"/>
      <c r="F11" s="671"/>
      <c r="G11" s="145"/>
    </row>
    <row r="12" spans="1:8" ht="63.75">
      <c r="A12" s="224" t="s">
        <v>152</v>
      </c>
      <c r="B12" s="225" t="s">
        <v>61</v>
      </c>
      <c r="C12" s="226" t="s">
        <v>57</v>
      </c>
      <c r="D12" s="227" t="s">
        <v>56</v>
      </c>
      <c r="E12" s="226" t="s">
        <v>55</v>
      </c>
      <c r="F12" s="228" t="s">
        <v>54</v>
      </c>
      <c r="G12" s="145"/>
      <c r="H12" s="610"/>
    </row>
    <row r="13" spans="1:8" ht="25.5" customHeight="1" thickBot="1">
      <c r="A13" s="146" t="s">
        <v>35</v>
      </c>
      <c r="B13" s="229"/>
      <c r="C13" s="229"/>
      <c r="D13" s="229"/>
      <c r="E13" s="229"/>
      <c r="F13" s="230"/>
      <c r="G13" s="231"/>
      <c r="H13" s="232"/>
    </row>
    <row r="14" spans="1:8" ht="12.75">
      <c r="A14" s="84"/>
      <c r="B14" s="76"/>
      <c r="C14" s="147" t="s">
        <v>154</v>
      </c>
      <c r="D14" s="147" t="s">
        <v>154</v>
      </c>
      <c r="E14" s="148" t="s">
        <v>154</v>
      </c>
      <c r="F14" s="149" t="s">
        <v>154</v>
      </c>
      <c r="G14" s="150">
        <f>IF(H14="OK",0,1)</f>
        <v>1</v>
      </c>
      <c r="H14" s="233" t="str">
        <f>IF(ISTEXT(A14),"OK","Does Not Qualify")</f>
        <v>Does Not Qualify</v>
      </c>
    </row>
    <row r="15" spans="1:8" ht="12.75">
      <c r="A15" s="85"/>
      <c r="B15" s="79"/>
      <c r="C15" s="151" t="s">
        <v>154</v>
      </c>
      <c r="D15" s="151" t="s">
        <v>154</v>
      </c>
      <c r="E15" s="152" t="s">
        <v>154</v>
      </c>
      <c r="F15" s="153" t="s">
        <v>154</v>
      </c>
      <c r="G15" s="150">
        <f aca="true" t="shared" si="0" ref="G15:G25">IF(H15="OK",0,1)</f>
        <v>1</v>
      </c>
      <c r="H15" s="233" t="str">
        <f aca="true" t="shared" si="1" ref="H15:H25">IF(ISTEXT(A15),"OK","Does Not Qualify")</f>
        <v>Does Not Qualify</v>
      </c>
    </row>
    <row r="16" spans="1:8" ht="12.75">
      <c r="A16" s="85"/>
      <c r="B16" s="79"/>
      <c r="C16" s="151" t="s">
        <v>154</v>
      </c>
      <c r="D16" s="151" t="s">
        <v>154</v>
      </c>
      <c r="E16" s="152" t="s">
        <v>154</v>
      </c>
      <c r="F16" s="153" t="s">
        <v>154</v>
      </c>
      <c r="G16" s="150">
        <f t="shared" si="0"/>
        <v>1</v>
      </c>
      <c r="H16" s="233" t="str">
        <f t="shared" si="1"/>
        <v>Does Not Qualify</v>
      </c>
    </row>
    <row r="17" spans="1:8" ht="13.5" thickBot="1">
      <c r="A17" s="86"/>
      <c r="B17" s="82"/>
      <c r="C17" s="154" t="s">
        <v>154</v>
      </c>
      <c r="D17" s="154" t="s">
        <v>154</v>
      </c>
      <c r="E17" s="155" t="s">
        <v>154</v>
      </c>
      <c r="F17" s="156" t="s">
        <v>154</v>
      </c>
      <c r="G17" s="150">
        <f t="shared" si="0"/>
        <v>1</v>
      </c>
      <c r="H17" s="233" t="str">
        <f t="shared" si="1"/>
        <v>Does Not Qualify</v>
      </c>
    </row>
    <row r="18" spans="1:8" ht="26.25" customHeight="1" thickBot="1">
      <c r="A18" s="234" t="s">
        <v>36</v>
      </c>
      <c r="B18" s="229"/>
      <c r="C18" s="229"/>
      <c r="D18" s="229"/>
      <c r="E18" s="229"/>
      <c r="F18" s="229"/>
      <c r="G18" s="235"/>
      <c r="H18" s="236"/>
    </row>
    <row r="19" spans="1:8" ht="12.75">
      <c r="A19" s="84"/>
      <c r="B19" s="216" t="s">
        <v>154</v>
      </c>
      <c r="C19" s="75"/>
      <c r="D19" s="76"/>
      <c r="E19" s="139"/>
      <c r="F19" s="77"/>
      <c r="G19" s="150">
        <f t="shared" si="0"/>
        <v>1</v>
      </c>
      <c r="H19" s="233" t="str">
        <f t="shared" si="1"/>
        <v>Does Not Qualify</v>
      </c>
    </row>
    <row r="20" spans="1:8" ht="12.75">
      <c r="A20" s="85"/>
      <c r="B20" s="237" t="s">
        <v>154</v>
      </c>
      <c r="C20" s="78"/>
      <c r="D20" s="79"/>
      <c r="E20" s="140"/>
      <c r="F20" s="80"/>
      <c r="G20" s="150">
        <f t="shared" si="0"/>
        <v>1</v>
      </c>
      <c r="H20" s="233" t="str">
        <f t="shared" si="1"/>
        <v>Does Not Qualify</v>
      </c>
    </row>
    <row r="21" spans="1:8" ht="12.75">
      <c r="A21" s="85"/>
      <c r="B21" s="237" t="s">
        <v>154</v>
      </c>
      <c r="C21" s="78"/>
      <c r="D21" s="79"/>
      <c r="E21" s="140"/>
      <c r="F21" s="80"/>
      <c r="G21" s="150">
        <f t="shared" si="0"/>
        <v>1</v>
      </c>
      <c r="H21" s="233" t="str">
        <f t="shared" si="1"/>
        <v>Does Not Qualify</v>
      </c>
    </row>
    <row r="22" spans="1:8" ht="12.75">
      <c r="A22" s="85"/>
      <c r="B22" s="237" t="s">
        <v>154</v>
      </c>
      <c r="C22" s="78"/>
      <c r="D22" s="79"/>
      <c r="E22" s="140"/>
      <c r="F22" s="80"/>
      <c r="G22" s="150">
        <f t="shared" si="0"/>
        <v>1</v>
      </c>
      <c r="H22" s="233" t="str">
        <f t="shared" si="1"/>
        <v>Does Not Qualify</v>
      </c>
    </row>
    <row r="23" spans="1:8" ht="13.5" thickBot="1">
      <c r="A23" s="86"/>
      <c r="B23" s="238" t="s">
        <v>154</v>
      </c>
      <c r="C23" s="81"/>
      <c r="D23" s="82"/>
      <c r="E23" s="141"/>
      <c r="F23" s="83"/>
      <c r="G23" s="150">
        <f t="shared" si="0"/>
        <v>1</v>
      </c>
      <c r="H23" s="233" t="str">
        <f t="shared" si="1"/>
        <v>Does Not Qualify</v>
      </c>
    </row>
    <row r="24" spans="1:8" ht="20.25" customHeight="1" thickBot="1">
      <c r="A24" s="146" t="s">
        <v>37</v>
      </c>
      <c r="B24" s="157"/>
      <c r="C24" s="157"/>
      <c r="D24" s="157"/>
      <c r="E24" s="157"/>
      <c r="F24" s="157"/>
      <c r="G24" s="235"/>
      <c r="H24" s="236"/>
    </row>
    <row r="25" spans="1:8" ht="12.75">
      <c r="A25" s="67"/>
      <c r="B25" s="68"/>
      <c r="C25" s="68"/>
      <c r="D25" s="68"/>
      <c r="E25" s="142"/>
      <c r="F25" s="70"/>
      <c r="G25" s="150">
        <f t="shared" si="0"/>
        <v>1</v>
      </c>
      <c r="H25" s="233" t="str">
        <f t="shared" si="1"/>
        <v>Does Not Qualify</v>
      </c>
    </row>
    <row r="26" spans="1:8" ht="12.75">
      <c r="A26" s="239"/>
      <c r="B26" s="240"/>
      <c r="C26" s="240"/>
      <c r="D26" s="240"/>
      <c r="E26" s="241"/>
      <c r="F26" s="242"/>
      <c r="G26" s="231"/>
      <c r="H26" s="243"/>
    </row>
    <row r="27" spans="1:7" ht="13.5" thickBot="1">
      <c r="A27" s="244"/>
      <c r="B27" s="245"/>
      <c r="C27" s="245"/>
      <c r="D27" s="245"/>
      <c r="E27" s="246"/>
      <c r="F27" s="247"/>
      <c r="G27" s="231"/>
    </row>
    <row r="28" spans="1:8" ht="21" customHeight="1" thickBot="1">
      <c r="A28" s="146" t="s">
        <v>21</v>
      </c>
      <c r="B28" s="229"/>
      <c r="C28" s="229"/>
      <c r="D28" s="229"/>
      <c r="E28" s="229"/>
      <c r="F28" s="229"/>
      <c r="G28" s="231"/>
      <c r="H28" s="232"/>
    </row>
    <row r="29" spans="1:7" ht="12.75">
      <c r="A29" s="67"/>
      <c r="B29" s="68"/>
      <c r="C29" s="69"/>
      <c r="D29" s="68"/>
      <c r="E29" s="69"/>
      <c r="F29" s="70"/>
      <c r="G29" s="158"/>
    </row>
    <row r="30" spans="1:7" ht="12.75">
      <c r="A30" s="71"/>
      <c r="B30" s="72"/>
      <c r="C30" s="73"/>
      <c r="D30" s="72"/>
      <c r="E30" s="73"/>
      <c r="F30" s="74"/>
      <c r="G30" s="158"/>
    </row>
    <row r="31" spans="1:7" ht="12.75">
      <c r="A31" s="239"/>
      <c r="B31" s="72"/>
      <c r="C31" s="73"/>
      <c r="D31" s="72"/>
      <c r="E31" s="73"/>
      <c r="F31" s="74"/>
      <c r="G31" s="158"/>
    </row>
    <row r="32" spans="1:7" ht="12.75">
      <c r="A32" s="239"/>
      <c r="B32" s="72"/>
      <c r="C32" s="73"/>
      <c r="D32" s="72"/>
      <c r="E32" s="73"/>
      <c r="F32" s="74"/>
      <c r="G32" s="158"/>
    </row>
    <row r="33" spans="1:7" ht="12.75">
      <c r="A33" s="239"/>
      <c r="B33" s="72"/>
      <c r="C33" s="73"/>
      <c r="D33" s="72"/>
      <c r="E33" s="73"/>
      <c r="F33" s="74"/>
      <c r="G33" s="158"/>
    </row>
    <row r="34" spans="1:7" ht="12.75">
      <c r="A34" s="239"/>
      <c r="B34" s="72"/>
      <c r="C34" s="73"/>
      <c r="D34" s="72"/>
      <c r="E34" s="73"/>
      <c r="F34" s="74"/>
      <c r="G34" s="158"/>
    </row>
    <row r="35" spans="1:7" ht="12.75">
      <c r="A35" s="239"/>
      <c r="B35" s="72"/>
      <c r="C35" s="73"/>
      <c r="D35" s="72"/>
      <c r="E35" s="73"/>
      <c r="F35" s="74"/>
      <c r="G35" s="158"/>
    </row>
    <row r="36" spans="1:7" ht="12.75">
      <c r="A36" s="239"/>
      <c r="B36" s="72"/>
      <c r="C36" s="73"/>
      <c r="D36" s="72"/>
      <c r="E36" s="73"/>
      <c r="F36" s="74"/>
      <c r="G36" s="158"/>
    </row>
    <row r="37" spans="1:7" ht="12.75">
      <c r="A37" s="239"/>
      <c r="B37" s="72"/>
      <c r="C37" s="73"/>
      <c r="D37" s="72"/>
      <c r="E37" s="73"/>
      <c r="F37" s="74"/>
      <c r="G37" s="158"/>
    </row>
    <row r="38" spans="1:7" ht="12.75">
      <c r="A38" s="239"/>
      <c r="B38" s="72"/>
      <c r="C38" s="73"/>
      <c r="D38" s="72"/>
      <c r="E38" s="73"/>
      <c r="F38" s="74"/>
      <c r="G38" s="158"/>
    </row>
    <row r="39" spans="1:7" ht="12.75">
      <c r="A39" s="239"/>
      <c r="B39" s="72"/>
      <c r="C39" s="73"/>
      <c r="D39" s="72"/>
      <c r="E39" s="73"/>
      <c r="F39" s="74"/>
      <c r="G39" s="158"/>
    </row>
    <row r="40" spans="1:7" ht="12.75">
      <c r="A40" s="239"/>
      <c r="B40" s="72"/>
      <c r="C40" s="73"/>
      <c r="D40" s="72"/>
      <c r="E40" s="73"/>
      <c r="F40" s="74"/>
      <c r="G40" s="158"/>
    </row>
    <row r="41" ht="13.5" thickBot="1"/>
    <row r="42" spans="1:7" ht="12.75">
      <c r="A42" s="159" t="s">
        <v>22</v>
      </c>
      <c r="B42" s="248"/>
      <c r="C42" s="248"/>
      <c r="D42" s="248"/>
      <c r="E42" s="248"/>
      <c r="F42" s="249"/>
      <c r="G42" s="235"/>
    </row>
    <row r="43" spans="1:7" ht="13.5" thickBot="1">
      <c r="A43" s="664" t="s">
        <v>44</v>
      </c>
      <c r="B43" s="665"/>
      <c r="C43" s="665"/>
      <c r="D43" s="665"/>
      <c r="E43" s="665"/>
      <c r="F43" s="666"/>
      <c r="G43" s="160"/>
    </row>
    <row r="44" spans="1:7" ht="12.75">
      <c r="A44" s="161"/>
      <c r="B44" s="667" t="s">
        <v>151</v>
      </c>
      <c r="C44" s="668"/>
      <c r="D44" s="668"/>
      <c r="E44" s="668"/>
      <c r="F44" s="669"/>
      <c r="G44" s="250"/>
    </row>
    <row r="45" spans="1:7" ht="25.5">
      <c r="A45" s="162" t="s">
        <v>155</v>
      </c>
      <c r="B45" s="163" t="s">
        <v>156</v>
      </c>
      <c r="C45" s="164" t="s">
        <v>157</v>
      </c>
      <c r="D45" s="164" t="s">
        <v>158</v>
      </c>
      <c r="E45" s="164" t="s">
        <v>144</v>
      </c>
      <c r="F45" s="165" t="s">
        <v>153</v>
      </c>
      <c r="G45" s="166"/>
    </row>
    <row r="46" spans="1:8" ht="12.75">
      <c r="A46" s="59"/>
      <c r="B46" s="60"/>
      <c r="C46" s="61"/>
      <c r="D46" s="60"/>
      <c r="E46" s="61"/>
      <c r="F46" s="62"/>
      <c r="G46" s="150"/>
      <c r="H46" s="251"/>
    </row>
    <row r="47" spans="1:8" ht="12.75">
      <c r="A47" s="59"/>
      <c r="B47" s="60"/>
      <c r="C47" s="61"/>
      <c r="D47" s="60"/>
      <c r="E47" s="61"/>
      <c r="F47" s="62"/>
      <c r="G47" s="150"/>
      <c r="H47" s="251"/>
    </row>
    <row r="48" spans="1:8" ht="12.75">
      <c r="A48" s="59"/>
      <c r="B48" s="60"/>
      <c r="C48" s="61"/>
      <c r="D48" s="60"/>
      <c r="E48" s="61"/>
      <c r="F48" s="62"/>
      <c r="G48" s="150"/>
      <c r="H48" s="251"/>
    </row>
    <row r="49" spans="1:8" ht="13.5" thickBot="1">
      <c r="A49" s="63"/>
      <c r="B49" s="64"/>
      <c r="C49" s="65"/>
      <c r="D49" s="64"/>
      <c r="E49" s="65"/>
      <c r="F49" s="66"/>
      <c r="G49" s="150"/>
      <c r="H49" s="251"/>
    </row>
    <row r="50" spans="1:8" ht="12.75">
      <c r="A50" s="660">
        <f>'Page 1'!H3</f>
        <v>0</v>
      </c>
      <c r="B50" s="660"/>
      <c r="C50" s="660"/>
      <c r="D50" s="660"/>
      <c r="H50" s="253" t="s">
        <v>193</v>
      </c>
    </row>
    <row r="51" ht="12.75">
      <c r="H51" s="220"/>
    </row>
    <row r="52" ht="12.75">
      <c r="H52" s="220"/>
    </row>
    <row r="53" ht="12.75">
      <c r="H53" s="220"/>
    </row>
    <row r="54" ht="12.75">
      <c r="H54" s="220"/>
    </row>
    <row r="55" spans="1:8" ht="18.75">
      <c r="A55" s="911" t="s">
        <v>356</v>
      </c>
      <c r="H55" s="220"/>
    </row>
    <row r="56" spans="1:8" ht="15.75">
      <c r="A56" s="905" t="s">
        <v>357</v>
      </c>
      <c r="H56" s="220"/>
    </row>
    <row r="57" spans="1:8" ht="15.75">
      <c r="A57" s="906" t="s">
        <v>358</v>
      </c>
      <c r="H57" s="220"/>
    </row>
    <row r="58" spans="1:8" ht="15.75">
      <c r="A58" s="907" t="s">
        <v>447</v>
      </c>
      <c r="H58" s="220"/>
    </row>
    <row r="59" spans="1:8" ht="15.75">
      <c r="A59" s="907" t="s">
        <v>448</v>
      </c>
      <c r="H59" s="220"/>
    </row>
    <row r="60" spans="1:8" ht="15.75">
      <c r="A60" s="907" t="s">
        <v>449</v>
      </c>
      <c r="H60" s="220"/>
    </row>
    <row r="61" spans="1:8" ht="15.75">
      <c r="A61" s="907" t="s">
        <v>450</v>
      </c>
      <c r="H61" s="220"/>
    </row>
    <row r="62" spans="1:8" ht="15.75">
      <c r="A62" s="907" t="s">
        <v>451</v>
      </c>
      <c r="H62" s="220"/>
    </row>
    <row r="63" spans="1:8" ht="15.75">
      <c r="A63" s="907" t="s">
        <v>452</v>
      </c>
      <c r="H63" s="220"/>
    </row>
    <row r="64" spans="1:8" ht="15.75">
      <c r="A64" s="907" t="s">
        <v>453</v>
      </c>
      <c r="H64" s="220"/>
    </row>
    <row r="65" spans="1:8" ht="15.75">
      <c r="A65" s="907" t="s">
        <v>454</v>
      </c>
      <c r="H65" s="220"/>
    </row>
    <row r="66" spans="1:8" ht="15.75">
      <c r="A66" s="907" t="s">
        <v>446</v>
      </c>
      <c r="H66" s="220"/>
    </row>
    <row r="67" spans="1:8" ht="15.75">
      <c r="A67" s="907" t="s">
        <v>359</v>
      </c>
      <c r="H67" s="220"/>
    </row>
    <row r="68" spans="1:8" ht="15.75">
      <c r="A68" s="907" t="s">
        <v>360</v>
      </c>
      <c r="H68" s="220"/>
    </row>
    <row r="69" spans="1:8" ht="15.75">
      <c r="A69" s="907" t="s">
        <v>361</v>
      </c>
      <c r="H69" s="220"/>
    </row>
    <row r="70" spans="1:8" ht="15.75">
      <c r="A70" s="907" t="s">
        <v>362</v>
      </c>
      <c r="H70" s="220"/>
    </row>
    <row r="71" spans="1:8" ht="15.75">
      <c r="A71" s="907" t="s">
        <v>363</v>
      </c>
      <c r="H71" s="220"/>
    </row>
    <row r="72" spans="1:8" ht="15.75">
      <c r="A72" s="906" t="s">
        <v>364</v>
      </c>
      <c r="H72" s="220"/>
    </row>
    <row r="73" spans="1:8" ht="15.75">
      <c r="A73" s="907" t="s">
        <v>365</v>
      </c>
      <c r="H73" s="220"/>
    </row>
    <row r="74" spans="1:8" ht="15.75">
      <c r="A74" s="907" t="s">
        <v>366</v>
      </c>
      <c r="H74" s="220"/>
    </row>
    <row r="75" spans="1:8" ht="15.75">
      <c r="A75" s="907" t="s">
        <v>367</v>
      </c>
      <c r="H75" s="220"/>
    </row>
    <row r="76" spans="1:8" ht="15.75">
      <c r="A76" s="907" t="s">
        <v>368</v>
      </c>
      <c r="H76" s="220"/>
    </row>
    <row r="77" spans="1:8" ht="15.75">
      <c r="A77" s="907" t="s">
        <v>369</v>
      </c>
      <c r="H77" s="220"/>
    </row>
    <row r="78" spans="1:8" ht="15.75">
      <c r="A78" s="907" t="s">
        <v>370</v>
      </c>
      <c r="H78" s="220"/>
    </row>
    <row r="79" spans="1:8" ht="15.75">
      <c r="A79" s="907" t="s">
        <v>371</v>
      </c>
      <c r="H79" s="220"/>
    </row>
    <row r="80" spans="1:8" ht="15.75">
      <c r="A80" s="907" t="s">
        <v>372</v>
      </c>
      <c r="H80" s="220"/>
    </row>
    <row r="81" spans="1:8" ht="15.75">
      <c r="A81" s="906" t="s">
        <v>373</v>
      </c>
      <c r="H81" s="220"/>
    </row>
    <row r="82" spans="1:8" ht="15.75">
      <c r="A82" s="907" t="s">
        <v>374</v>
      </c>
      <c r="H82" s="220"/>
    </row>
    <row r="83" spans="1:8" ht="15.75">
      <c r="A83" s="907" t="s">
        <v>375</v>
      </c>
      <c r="H83" s="220"/>
    </row>
    <row r="84" spans="1:8" ht="15.75">
      <c r="A84" s="907" t="s">
        <v>376</v>
      </c>
      <c r="H84" s="220"/>
    </row>
    <row r="85" spans="1:8" ht="15.75">
      <c r="A85" s="907" t="s">
        <v>377</v>
      </c>
      <c r="H85" s="220"/>
    </row>
    <row r="86" spans="1:8" ht="15.75">
      <c r="A86" s="907" t="s">
        <v>378</v>
      </c>
      <c r="H86" s="220"/>
    </row>
    <row r="87" spans="1:8" ht="15.75">
      <c r="A87" s="906" t="s">
        <v>379</v>
      </c>
      <c r="H87" s="220"/>
    </row>
    <row r="88" spans="1:8" ht="15.75">
      <c r="A88" s="907" t="s">
        <v>380</v>
      </c>
      <c r="H88" s="220"/>
    </row>
    <row r="89" spans="1:8" ht="15.75">
      <c r="A89" s="907" t="s">
        <v>381</v>
      </c>
      <c r="H89" s="220"/>
    </row>
    <row r="90" spans="1:8" ht="15.75">
      <c r="A90" s="907" t="s">
        <v>382</v>
      </c>
      <c r="H90" s="220"/>
    </row>
    <row r="91" spans="1:8" ht="15.75">
      <c r="A91" s="906" t="s">
        <v>383</v>
      </c>
      <c r="H91" s="220"/>
    </row>
    <row r="92" spans="1:8" ht="15.75">
      <c r="A92" s="907" t="s">
        <v>384</v>
      </c>
      <c r="H92" s="220"/>
    </row>
    <row r="93" spans="1:8" ht="15.75">
      <c r="A93" s="907" t="s">
        <v>385</v>
      </c>
      <c r="H93" s="220"/>
    </row>
    <row r="94" spans="1:8" ht="15.75">
      <c r="A94" s="908" t="s">
        <v>386</v>
      </c>
      <c r="H94" s="220"/>
    </row>
    <row r="95" spans="1:8" ht="15.75">
      <c r="A95" s="908" t="s">
        <v>387</v>
      </c>
      <c r="H95" s="220"/>
    </row>
    <row r="96" spans="1:8" ht="15.75">
      <c r="A96" s="908" t="s">
        <v>388</v>
      </c>
      <c r="H96" s="220"/>
    </row>
    <row r="97" spans="1:8" ht="15.75">
      <c r="A97" s="908" t="s">
        <v>389</v>
      </c>
      <c r="H97" s="220"/>
    </row>
    <row r="98" spans="1:8" ht="15.75">
      <c r="A98" s="907" t="s">
        <v>390</v>
      </c>
      <c r="H98" s="220"/>
    </row>
    <row r="99" spans="1:8" ht="15.75">
      <c r="A99" s="907" t="s">
        <v>391</v>
      </c>
      <c r="H99" s="220"/>
    </row>
    <row r="100" spans="1:8" ht="15.75">
      <c r="A100" s="907" t="s">
        <v>392</v>
      </c>
      <c r="H100" s="220"/>
    </row>
    <row r="101" spans="1:8" ht="15.75">
      <c r="A101" s="907" t="s">
        <v>393</v>
      </c>
      <c r="H101" s="220"/>
    </row>
    <row r="102" spans="1:8" ht="15.75">
      <c r="A102" s="907" t="s">
        <v>394</v>
      </c>
      <c r="H102" s="220"/>
    </row>
    <row r="103" spans="1:8" ht="15.75">
      <c r="A103" s="907" t="s">
        <v>395</v>
      </c>
      <c r="H103" s="220"/>
    </row>
    <row r="104" spans="1:8" ht="15.75">
      <c r="A104" s="907" t="s">
        <v>396</v>
      </c>
      <c r="H104" s="220"/>
    </row>
    <row r="105" spans="1:8" ht="15.75">
      <c r="A105" s="907" t="s">
        <v>397</v>
      </c>
      <c r="H105" s="220"/>
    </row>
    <row r="106" spans="1:8" ht="15.75">
      <c r="A106" s="906" t="s">
        <v>398</v>
      </c>
      <c r="H106" s="220"/>
    </row>
    <row r="107" spans="1:8" ht="15.75">
      <c r="A107" s="907" t="s">
        <v>399</v>
      </c>
      <c r="H107" s="220"/>
    </row>
    <row r="108" spans="1:8" ht="15.75">
      <c r="A108" s="907" t="s">
        <v>400</v>
      </c>
      <c r="H108" s="220"/>
    </row>
    <row r="109" spans="1:8" ht="15.75">
      <c r="A109" s="907" t="s">
        <v>401</v>
      </c>
      <c r="H109" s="220"/>
    </row>
    <row r="110" spans="1:8" ht="15.75">
      <c r="A110" s="907" t="s">
        <v>402</v>
      </c>
      <c r="H110" s="220"/>
    </row>
    <row r="111" spans="1:8" ht="15.75">
      <c r="A111" s="907" t="s">
        <v>403</v>
      </c>
      <c r="H111" s="220"/>
    </row>
    <row r="112" spans="1:8" ht="15.75">
      <c r="A112" s="907" t="s">
        <v>404</v>
      </c>
      <c r="H112" s="220"/>
    </row>
    <row r="113" spans="1:8" ht="15.75">
      <c r="A113" s="907" t="s">
        <v>405</v>
      </c>
      <c r="H113" s="220"/>
    </row>
    <row r="114" spans="1:8" ht="15.75">
      <c r="A114" s="907" t="s">
        <v>406</v>
      </c>
      <c r="H114" s="220"/>
    </row>
    <row r="115" spans="1:8" ht="15.75">
      <c r="A115" s="907" t="s">
        <v>407</v>
      </c>
      <c r="H115" s="220"/>
    </row>
    <row r="116" spans="1:8" ht="15.75">
      <c r="A116" s="907" t="s">
        <v>408</v>
      </c>
      <c r="H116" s="220"/>
    </row>
    <row r="117" spans="1:8" ht="15.75">
      <c r="A117" s="907" t="s">
        <v>409</v>
      </c>
      <c r="H117" s="220"/>
    </row>
    <row r="118" spans="1:8" ht="15.75">
      <c r="A118" s="907" t="s">
        <v>410</v>
      </c>
      <c r="H118" s="220"/>
    </row>
    <row r="119" spans="1:8" ht="15.75">
      <c r="A119" s="907" t="s">
        <v>411</v>
      </c>
      <c r="H119" s="220"/>
    </row>
    <row r="120" spans="1:8" ht="15.75">
      <c r="A120" s="906" t="s">
        <v>412</v>
      </c>
      <c r="H120" s="220"/>
    </row>
    <row r="121" spans="1:8" ht="15.75">
      <c r="A121" s="907" t="s">
        <v>455</v>
      </c>
      <c r="H121" s="220"/>
    </row>
    <row r="122" spans="1:8" ht="15.75">
      <c r="A122" s="907" t="s">
        <v>457</v>
      </c>
      <c r="H122" s="220"/>
    </row>
    <row r="123" spans="1:8" ht="15.75">
      <c r="A123" s="907" t="s">
        <v>458</v>
      </c>
      <c r="H123" s="220"/>
    </row>
    <row r="124" spans="1:8" ht="15.75">
      <c r="A124" s="907" t="s">
        <v>459</v>
      </c>
      <c r="H124" s="220"/>
    </row>
    <row r="125" spans="1:8" ht="15.75">
      <c r="A125" s="907" t="s">
        <v>460</v>
      </c>
      <c r="H125" s="220"/>
    </row>
    <row r="126" ht="15.75">
      <c r="A126" s="907" t="s">
        <v>461</v>
      </c>
    </row>
    <row r="127" ht="15.75">
      <c r="A127" s="907" t="s">
        <v>462</v>
      </c>
    </row>
    <row r="128" ht="15.75">
      <c r="A128" s="907" t="s">
        <v>463</v>
      </c>
    </row>
    <row r="129" ht="15.75">
      <c r="A129" s="907" t="s">
        <v>456</v>
      </c>
    </row>
    <row r="130" ht="15.75">
      <c r="A130" s="907" t="s">
        <v>413</v>
      </c>
    </row>
    <row r="131" ht="15.75">
      <c r="A131" s="907" t="s">
        <v>414</v>
      </c>
    </row>
    <row r="132" ht="15.75">
      <c r="A132" s="907" t="s">
        <v>415</v>
      </c>
    </row>
    <row r="133" ht="15.75">
      <c r="A133" s="907" t="s">
        <v>416</v>
      </c>
    </row>
    <row r="134" ht="15.75">
      <c r="A134" s="907" t="s">
        <v>417</v>
      </c>
    </row>
    <row r="135" ht="15.75">
      <c r="A135" s="907" t="s">
        <v>418</v>
      </c>
    </row>
    <row r="136" ht="15.75">
      <c r="A136" s="909" t="s">
        <v>419</v>
      </c>
    </row>
    <row r="137" ht="15.75">
      <c r="A137" s="907" t="s">
        <v>436</v>
      </c>
    </row>
    <row r="138" ht="15.75">
      <c r="A138" s="907" t="s">
        <v>444</v>
      </c>
    </row>
    <row r="139" ht="15.75">
      <c r="A139" s="907" t="s">
        <v>443</v>
      </c>
    </row>
    <row r="140" ht="15.75">
      <c r="A140" s="907" t="s">
        <v>442</v>
      </c>
    </row>
    <row r="141" ht="15.75">
      <c r="A141" s="907" t="s">
        <v>441</v>
      </c>
    </row>
    <row r="142" ht="15.75">
      <c r="A142" s="907" t="s">
        <v>440</v>
      </c>
    </row>
    <row r="143" ht="15.75">
      <c r="A143" s="907" t="s">
        <v>439</v>
      </c>
    </row>
    <row r="144" ht="15.75">
      <c r="A144" s="907" t="s">
        <v>438</v>
      </c>
    </row>
    <row r="145" ht="15.75">
      <c r="A145" s="907" t="s">
        <v>437</v>
      </c>
    </row>
    <row r="146" ht="15.75">
      <c r="A146" s="907" t="s">
        <v>420</v>
      </c>
    </row>
    <row r="147" ht="15.75">
      <c r="A147" s="907" t="s">
        <v>421</v>
      </c>
    </row>
    <row r="148" ht="15.75">
      <c r="A148" s="907" t="s">
        <v>422</v>
      </c>
    </row>
    <row r="149" ht="15.75">
      <c r="A149" s="907" t="s">
        <v>423</v>
      </c>
    </row>
    <row r="150" ht="15.75">
      <c r="A150" s="907" t="s">
        <v>424</v>
      </c>
    </row>
    <row r="151" ht="15.75">
      <c r="A151" s="907" t="s">
        <v>425</v>
      </c>
    </row>
    <row r="152" ht="15.75">
      <c r="A152" s="907" t="s">
        <v>426</v>
      </c>
    </row>
    <row r="153" ht="15.75">
      <c r="A153" s="907" t="s">
        <v>427</v>
      </c>
    </row>
    <row r="154" ht="15.75">
      <c r="A154" s="907" t="s">
        <v>428</v>
      </c>
    </row>
    <row r="155" ht="15.75">
      <c r="A155" s="909" t="s">
        <v>429</v>
      </c>
    </row>
    <row r="156" ht="15.75">
      <c r="A156" s="907" t="s">
        <v>430</v>
      </c>
    </row>
    <row r="157" ht="15.75">
      <c r="A157" s="907" t="s">
        <v>431</v>
      </c>
    </row>
    <row r="158" ht="15.75">
      <c r="A158" s="907" t="s">
        <v>432</v>
      </c>
    </row>
    <row r="159" ht="15.75">
      <c r="A159" s="907" t="s">
        <v>433</v>
      </c>
    </row>
    <row r="160" ht="15.75">
      <c r="A160" s="909" t="s">
        <v>434</v>
      </c>
    </row>
    <row r="161" spans="1:6" ht="45.75" customHeight="1">
      <c r="A161" s="910" t="s">
        <v>435</v>
      </c>
      <c r="B161" s="662"/>
      <c r="C161" s="662"/>
      <c r="D161" s="662"/>
      <c r="E161" s="662"/>
      <c r="F161" s="662"/>
    </row>
  </sheetData>
  <mergeCells count="11">
    <mergeCell ref="A161:F161"/>
    <mergeCell ref="A50:D50"/>
    <mergeCell ref="A2:F5"/>
    <mergeCell ref="A43:F43"/>
    <mergeCell ref="B44:F44"/>
    <mergeCell ref="B11:F11"/>
    <mergeCell ref="A9:F9"/>
    <mergeCell ref="A6:F6"/>
    <mergeCell ref="A7:F7"/>
    <mergeCell ref="A8:F8"/>
    <mergeCell ref="A10:F10"/>
  </mergeCells>
  <printOptions horizontalCentered="1"/>
  <pageMargins left="0.6" right="0.6" top="0.6" bottom="0.6" header="0.5" footer="0.5"/>
  <pageSetup fitToHeight="1" fitToWidth="1" horizontalDpi="600" verticalDpi="600" orientation="portrait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5" sqref="A5:H5"/>
    </sheetView>
  </sheetViews>
  <sheetFormatPr defaultColWidth="9.140625" defaultRowHeight="12.75"/>
  <cols>
    <col min="1" max="1" width="3.8515625" style="220" customWidth="1"/>
    <col min="2" max="6" width="8.8515625" style="220" customWidth="1"/>
    <col min="7" max="7" width="12.140625" style="220" customWidth="1"/>
    <col min="8" max="8" width="26.7109375" style="220" customWidth="1"/>
    <col min="9" max="16384" width="8.8515625" style="220" customWidth="1"/>
  </cols>
  <sheetData>
    <row r="1" ht="16.5" customHeight="1">
      <c r="A1" s="254" t="s">
        <v>106</v>
      </c>
    </row>
    <row r="2" spans="1:8" ht="12.75">
      <c r="A2" s="688" t="s">
        <v>38</v>
      </c>
      <c r="B2" s="662"/>
      <c r="C2" s="662"/>
      <c r="D2" s="662"/>
      <c r="E2" s="662"/>
      <c r="F2" s="662"/>
      <c r="G2" s="662"/>
      <c r="H2" s="662"/>
    </row>
    <row r="3" spans="1:8" ht="12.75">
      <c r="A3" s="662"/>
      <c r="B3" s="662"/>
      <c r="C3" s="662"/>
      <c r="D3" s="662"/>
      <c r="E3" s="662"/>
      <c r="F3" s="662"/>
      <c r="G3" s="662"/>
      <c r="H3" s="662"/>
    </row>
    <row r="4" spans="1:8" ht="13.5" thickBot="1">
      <c r="A4" s="662"/>
      <c r="B4" s="662"/>
      <c r="C4" s="662"/>
      <c r="D4" s="662"/>
      <c r="E4" s="662"/>
      <c r="F4" s="662"/>
      <c r="G4" s="662"/>
      <c r="H4" s="662"/>
    </row>
    <row r="5" spans="1:8" ht="120" customHeight="1" thickBot="1">
      <c r="A5" s="684"/>
      <c r="B5" s="685"/>
      <c r="C5" s="685"/>
      <c r="D5" s="685"/>
      <c r="E5" s="685"/>
      <c r="F5" s="685"/>
      <c r="G5" s="685"/>
      <c r="H5" s="686"/>
    </row>
    <row r="6" spans="1:8" ht="66.75" customHeight="1" thickBot="1">
      <c r="A6" s="694" t="s">
        <v>27</v>
      </c>
      <c r="B6" s="695"/>
      <c r="C6" s="695"/>
      <c r="D6" s="695"/>
      <c r="E6" s="695"/>
      <c r="F6" s="695"/>
      <c r="G6" s="695"/>
      <c r="H6" s="695"/>
    </row>
    <row r="7" spans="1:8" ht="137.25" customHeight="1" thickBot="1">
      <c r="A7" s="691"/>
      <c r="B7" s="692"/>
      <c r="C7" s="692"/>
      <c r="D7" s="692"/>
      <c r="E7" s="692"/>
      <c r="F7" s="692"/>
      <c r="G7" s="692"/>
      <c r="H7" s="693"/>
    </row>
    <row r="8" spans="1:8" ht="46.5" customHeight="1">
      <c r="A8" s="689" t="s">
        <v>62</v>
      </c>
      <c r="B8" s="690"/>
      <c r="C8" s="690"/>
      <c r="D8" s="690"/>
      <c r="E8" s="690"/>
      <c r="F8" s="690"/>
      <c r="G8" s="690"/>
      <c r="H8" s="690"/>
    </row>
    <row r="9" spans="1:8" ht="17.25" customHeight="1" thickBot="1">
      <c r="A9" s="256"/>
      <c r="B9" s="90">
        <f>'Page 1'!H4</f>
        <v>0</v>
      </c>
      <c r="C9" s="257" t="s">
        <v>28</v>
      </c>
      <c r="D9" s="90"/>
      <c r="E9" s="90"/>
      <c r="F9" s="90"/>
      <c r="G9" s="90"/>
      <c r="H9" s="90"/>
    </row>
    <row r="10" spans="1:8" ht="111" customHeight="1" thickBot="1">
      <c r="A10" s="684"/>
      <c r="B10" s="685"/>
      <c r="C10" s="685"/>
      <c r="D10" s="685"/>
      <c r="E10" s="685"/>
      <c r="F10" s="685"/>
      <c r="G10" s="685"/>
      <c r="H10" s="686"/>
    </row>
    <row r="11" spans="1:8" ht="54" customHeight="1">
      <c r="A11" s="682" t="s">
        <v>63</v>
      </c>
      <c r="B11" s="683"/>
      <c r="C11" s="683"/>
      <c r="D11" s="683"/>
      <c r="E11" s="683"/>
      <c r="F11" s="683"/>
      <c r="G11" s="683"/>
      <c r="H11" s="683"/>
    </row>
    <row r="12" spans="1:8" ht="17.25" customHeight="1">
      <c r="A12" s="258" t="s">
        <v>171</v>
      </c>
      <c r="B12" s="229"/>
      <c r="C12" s="229"/>
      <c r="D12" s="229"/>
      <c r="E12" s="229"/>
      <c r="F12" s="229"/>
      <c r="G12" s="229"/>
      <c r="H12" s="652" t="s">
        <v>355</v>
      </c>
    </row>
    <row r="13" spans="1:8" ht="16.5" customHeight="1">
      <c r="A13" s="259" t="s">
        <v>148</v>
      </c>
      <c r="B13" s="679"/>
      <c r="C13" s="680"/>
      <c r="D13" s="680"/>
      <c r="E13" s="680"/>
      <c r="F13" s="680"/>
      <c r="G13" s="680"/>
      <c r="H13" s="681"/>
    </row>
    <row r="14" spans="1:8" ht="16.5" customHeight="1">
      <c r="A14" s="259" t="s">
        <v>147</v>
      </c>
      <c r="B14" s="679"/>
      <c r="C14" s="680"/>
      <c r="D14" s="680"/>
      <c r="E14" s="680"/>
      <c r="F14" s="680"/>
      <c r="G14" s="680"/>
      <c r="H14" s="681"/>
    </row>
    <row r="15" spans="1:8" ht="16.5" customHeight="1">
      <c r="A15" s="259" t="s">
        <v>145</v>
      </c>
      <c r="B15" s="679"/>
      <c r="C15" s="680"/>
      <c r="D15" s="680"/>
      <c r="E15" s="680"/>
      <c r="F15" s="680"/>
      <c r="G15" s="680"/>
      <c r="H15" s="681"/>
    </row>
    <row r="16" spans="1:8" ht="16.5" customHeight="1">
      <c r="A16" s="259" t="s">
        <v>146</v>
      </c>
      <c r="B16" s="679"/>
      <c r="C16" s="680"/>
      <c r="D16" s="680"/>
      <c r="E16" s="680"/>
      <c r="F16" s="680"/>
      <c r="G16" s="680"/>
      <c r="H16" s="681"/>
    </row>
    <row r="17" ht="12.75"/>
    <row r="18" ht="12.75"/>
    <row r="19" spans="5:8" ht="12.75">
      <c r="E19" s="687">
        <f>'Page 1'!H3</f>
        <v>0</v>
      </c>
      <c r="F19" s="687"/>
      <c r="G19" s="687"/>
      <c r="H19" s="253" t="s">
        <v>172</v>
      </c>
    </row>
    <row r="20" ht="12.75" hidden="1"/>
    <row r="21" ht="12.75"/>
    <row r="22" ht="12.75">
      <c r="K22" s="621" t="s">
        <v>307</v>
      </c>
    </row>
    <row r="23" ht="12.75">
      <c r="K23" s="621" t="s">
        <v>308</v>
      </c>
    </row>
    <row r="24" ht="12.75">
      <c r="K24" s="621" t="s">
        <v>309</v>
      </c>
    </row>
    <row r="25" ht="12.75">
      <c r="K25" s="621" t="s">
        <v>310</v>
      </c>
    </row>
    <row r="26" ht="12.75">
      <c r="K26" s="621" t="s">
        <v>311</v>
      </c>
    </row>
    <row r="27" ht="12.75">
      <c r="K27" s="621" t="s">
        <v>312</v>
      </c>
    </row>
    <row r="28" ht="12.75">
      <c r="K28" s="621" t="s">
        <v>313</v>
      </c>
    </row>
    <row r="29" ht="12.75">
      <c r="K29" s="621" t="s">
        <v>314</v>
      </c>
    </row>
    <row r="30" ht="12.75">
      <c r="K30" s="621" t="s">
        <v>315</v>
      </c>
    </row>
    <row r="31" ht="12.75">
      <c r="K31" s="621" t="s">
        <v>316</v>
      </c>
    </row>
    <row r="32" ht="12.75">
      <c r="K32" s="621" t="s">
        <v>317</v>
      </c>
    </row>
    <row r="33" ht="12.75">
      <c r="K33" s="621" t="s">
        <v>318</v>
      </c>
    </row>
    <row r="34" ht="12.75">
      <c r="K34" s="621" t="s">
        <v>319</v>
      </c>
    </row>
    <row r="35" ht="12.75">
      <c r="K35" s="621" t="s">
        <v>320</v>
      </c>
    </row>
    <row r="36" ht="12.75">
      <c r="K36" s="621" t="s">
        <v>321</v>
      </c>
    </row>
    <row r="37" ht="12.75">
      <c r="K37" s="621" t="s">
        <v>322</v>
      </c>
    </row>
    <row r="38" ht="12.75">
      <c r="K38" s="621" t="s">
        <v>323</v>
      </c>
    </row>
    <row r="39" ht="12.75">
      <c r="K39" s="621" t="s">
        <v>324</v>
      </c>
    </row>
    <row r="40" ht="12.75">
      <c r="K40" s="621" t="s">
        <v>325</v>
      </c>
    </row>
    <row r="41" ht="12.75">
      <c r="K41" s="621" t="s">
        <v>326</v>
      </c>
    </row>
    <row r="42" ht="12.75">
      <c r="K42" s="621" t="s">
        <v>327</v>
      </c>
    </row>
    <row r="43" ht="12.75">
      <c r="K43" s="621" t="s">
        <v>328</v>
      </c>
    </row>
    <row r="44" ht="12.75">
      <c r="K44" s="621" t="s">
        <v>329</v>
      </c>
    </row>
    <row r="45" ht="12.75">
      <c r="K45" s="621" t="s">
        <v>330</v>
      </c>
    </row>
    <row r="46" ht="12.75">
      <c r="K46" s="621" t="s">
        <v>331</v>
      </c>
    </row>
    <row r="47" ht="12.75">
      <c r="K47" s="621" t="s">
        <v>332</v>
      </c>
    </row>
    <row r="48" ht="12.75">
      <c r="K48" s="621" t="s">
        <v>333</v>
      </c>
    </row>
    <row r="49" ht="12.75">
      <c r="K49" s="621" t="s">
        <v>334</v>
      </c>
    </row>
    <row r="50" ht="12.75">
      <c r="K50" s="621" t="s">
        <v>335</v>
      </c>
    </row>
    <row r="51" ht="12.75">
      <c r="K51" s="621" t="s">
        <v>336</v>
      </c>
    </row>
    <row r="52" ht="12.75">
      <c r="K52" s="621" t="s">
        <v>337</v>
      </c>
    </row>
    <row r="53" ht="12.75">
      <c r="K53" s="621" t="s">
        <v>338</v>
      </c>
    </row>
    <row r="54" ht="12.75">
      <c r="K54" s="621" t="s">
        <v>339</v>
      </c>
    </row>
    <row r="55" ht="12.75">
      <c r="K55" s="621" t="s">
        <v>340</v>
      </c>
    </row>
    <row r="56" ht="12.75">
      <c r="K56" s="621" t="s">
        <v>341</v>
      </c>
    </row>
    <row r="57" ht="12.75">
      <c r="K57" s="621" t="s">
        <v>342</v>
      </c>
    </row>
    <row r="58" ht="12.75">
      <c r="K58" s="621" t="s">
        <v>343</v>
      </c>
    </row>
    <row r="59" ht="12.75">
      <c r="K59" s="621" t="s">
        <v>344</v>
      </c>
    </row>
    <row r="60" ht="12.75">
      <c r="K60" s="621" t="s">
        <v>345</v>
      </c>
    </row>
    <row r="61" ht="12.75">
      <c r="K61" s="621" t="s">
        <v>346</v>
      </c>
    </row>
    <row r="62" ht="12.75">
      <c r="K62" s="621" t="s">
        <v>347</v>
      </c>
    </row>
    <row r="63" ht="12.75">
      <c r="K63" s="621" t="s">
        <v>348</v>
      </c>
    </row>
    <row r="64" ht="12.75">
      <c r="K64" s="621" t="s">
        <v>349</v>
      </c>
    </row>
    <row r="65" ht="12.75">
      <c r="K65" s="621" t="s">
        <v>350</v>
      </c>
    </row>
    <row r="66" ht="12.75">
      <c r="K66" s="621" t="s">
        <v>351</v>
      </c>
    </row>
    <row r="67" ht="12.75">
      <c r="K67" s="621" t="s">
        <v>352</v>
      </c>
    </row>
    <row r="68" ht="12.75">
      <c r="K68" s="621" t="s">
        <v>353</v>
      </c>
    </row>
  </sheetData>
  <sheetProtection password="CC22" sheet="1" objects="1" scenarios="1"/>
  <mergeCells count="12">
    <mergeCell ref="A2:H4"/>
    <mergeCell ref="A8:H8"/>
    <mergeCell ref="A5:H5"/>
    <mergeCell ref="A7:H7"/>
    <mergeCell ref="A6:H6"/>
    <mergeCell ref="B14:H14"/>
    <mergeCell ref="A11:H11"/>
    <mergeCell ref="A10:H10"/>
    <mergeCell ref="E19:G19"/>
    <mergeCell ref="B15:H15"/>
    <mergeCell ref="B16:H16"/>
    <mergeCell ref="B13:H13"/>
  </mergeCells>
  <printOptions horizontalCentered="1"/>
  <pageMargins left="0.6" right="0.6" top="0.6" bottom="0.6" header="0.5" footer="0.6"/>
  <pageSetup fitToHeight="1" fitToWidth="1" horizontalDpi="600" verticalDpi="600" orientation="portrait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E7" sqref="E7"/>
    </sheetView>
  </sheetViews>
  <sheetFormatPr defaultColWidth="9.140625" defaultRowHeight="27" customHeight="1"/>
  <cols>
    <col min="1" max="1" width="2.8515625" style="220" customWidth="1"/>
    <col min="2" max="2" width="28.28125" style="220" customWidth="1"/>
    <col min="3" max="3" width="2.28125" style="220" customWidth="1"/>
    <col min="4" max="4" width="55.8515625" style="268" customWidth="1"/>
    <col min="5" max="16384" width="48.00390625" style="220" customWidth="1"/>
  </cols>
  <sheetData>
    <row r="1" spans="2:4" ht="27" customHeight="1">
      <c r="B1" s="696" t="s">
        <v>100</v>
      </c>
      <c r="C1" s="696"/>
      <c r="D1" s="697"/>
    </row>
    <row r="2" spans="2:4" ht="24.75" customHeight="1">
      <c r="B2" s="698" t="s">
        <v>104</v>
      </c>
      <c r="C2" s="690"/>
      <c r="D2" s="690"/>
    </row>
    <row r="3" spans="2:4" ht="27" customHeight="1" thickBot="1">
      <c r="B3" s="699" t="s">
        <v>29</v>
      </c>
      <c r="C3" s="700"/>
      <c r="D3" s="700"/>
    </row>
    <row r="4" spans="2:4" ht="27" customHeight="1" thickBot="1" thickTop="1">
      <c r="B4" s="167" t="s">
        <v>105</v>
      </c>
      <c r="C4" s="168"/>
      <c r="D4" s="169" t="s">
        <v>25</v>
      </c>
    </row>
    <row r="5" spans="1:4" ht="27" customHeight="1">
      <c r="A5" s="220">
        <v>1</v>
      </c>
      <c r="B5" s="701"/>
      <c r="C5" s="170" t="s">
        <v>101</v>
      </c>
      <c r="D5" s="262"/>
    </row>
    <row r="6" spans="2:4" ht="21.75" customHeight="1">
      <c r="B6" s="702"/>
      <c r="C6" s="171" t="s">
        <v>102</v>
      </c>
      <c r="D6" s="263"/>
    </row>
    <row r="7" spans="2:4" ht="21.75" customHeight="1" thickBot="1">
      <c r="B7" s="703"/>
      <c r="C7" s="172" t="s">
        <v>103</v>
      </c>
      <c r="D7" s="264"/>
    </row>
    <row r="8" spans="1:4" ht="21.75" customHeight="1">
      <c r="A8" s="220">
        <v>2</v>
      </c>
      <c r="B8" s="704"/>
      <c r="C8" s="170" t="s">
        <v>101</v>
      </c>
      <c r="D8" s="265"/>
    </row>
    <row r="9" spans="2:4" ht="21.75" customHeight="1">
      <c r="B9" s="702"/>
      <c r="C9" s="171" t="s">
        <v>102</v>
      </c>
      <c r="D9" s="266"/>
    </row>
    <row r="10" spans="2:4" ht="21.75" customHeight="1" thickBot="1">
      <c r="B10" s="703"/>
      <c r="C10" s="172" t="s">
        <v>103</v>
      </c>
      <c r="D10" s="267"/>
    </row>
    <row r="11" spans="1:4" ht="21.75" customHeight="1">
      <c r="A11" s="220">
        <v>3</v>
      </c>
      <c r="B11" s="701"/>
      <c r="C11" s="170" t="s">
        <v>101</v>
      </c>
      <c r="D11" s="262"/>
    </row>
    <row r="12" spans="2:4" ht="21.75" customHeight="1">
      <c r="B12" s="702"/>
      <c r="C12" s="171" t="s">
        <v>102</v>
      </c>
      <c r="D12" s="263"/>
    </row>
    <row r="13" spans="2:4" ht="21.75" customHeight="1" thickBot="1">
      <c r="B13" s="703"/>
      <c r="C13" s="172" t="s">
        <v>103</v>
      </c>
      <c r="D13" s="264"/>
    </row>
    <row r="14" spans="1:4" ht="21.75" customHeight="1">
      <c r="A14" s="220">
        <v>4</v>
      </c>
      <c r="B14" s="704"/>
      <c r="C14" s="170" t="s">
        <v>101</v>
      </c>
      <c r="D14" s="265"/>
    </row>
    <row r="15" spans="2:4" ht="21.75" customHeight="1">
      <c r="B15" s="702"/>
      <c r="C15" s="171" t="s">
        <v>102</v>
      </c>
      <c r="D15" s="266"/>
    </row>
    <row r="16" spans="2:4" ht="21.75" customHeight="1" thickBot="1">
      <c r="B16" s="703"/>
      <c r="C16" s="172" t="s">
        <v>103</v>
      </c>
      <c r="D16" s="267"/>
    </row>
    <row r="17" spans="1:4" ht="21.75" customHeight="1">
      <c r="A17" s="220">
        <v>5</v>
      </c>
      <c r="B17" s="701"/>
      <c r="C17" s="170" t="s">
        <v>101</v>
      </c>
      <c r="D17" s="262"/>
    </row>
    <row r="18" spans="2:4" ht="21.75" customHeight="1">
      <c r="B18" s="702"/>
      <c r="C18" s="171" t="s">
        <v>102</v>
      </c>
      <c r="D18" s="263"/>
    </row>
    <row r="19" spans="2:4" ht="21.75" customHeight="1" thickBot="1">
      <c r="B19" s="703"/>
      <c r="C19" s="172" t="s">
        <v>103</v>
      </c>
      <c r="D19" s="264"/>
    </row>
    <row r="20" spans="1:4" ht="21.75" customHeight="1">
      <c r="A20" s="220">
        <v>6</v>
      </c>
      <c r="B20" s="704"/>
      <c r="C20" s="170" t="s">
        <v>101</v>
      </c>
      <c r="D20" s="265"/>
    </row>
    <row r="21" spans="2:4" ht="21.75" customHeight="1">
      <c r="B21" s="702"/>
      <c r="C21" s="171" t="s">
        <v>102</v>
      </c>
      <c r="D21" s="266"/>
    </row>
    <row r="22" spans="2:4" ht="21.75" customHeight="1" thickBot="1">
      <c r="B22" s="703"/>
      <c r="C22" s="172" t="s">
        <v>103</v>
      </c>
      <c r="D22" s="267"/>
    </row>
    <row r="23" spans="1:4" ht="21.75" customHeight="1">
      <c r="A23" s="220">
        <v>7</v>
      </c>
      <c r="B23" s="701"/>
      <c r="C23" s="170" t="s">
        <v>101</v>
      </c>
      <c r="D23" s="262"/>
    </row>
    <row r="24" spans="2:4" ht="21.75" customHeight="1">
      <c r="B24" s="702"/>
      <c r="C24" s="171" t="s">
        <v>102</v>
      </c>
      <c r="D24" s="263"/>
    </row>
    <row r="25" spans="2:4" ht="21.75" customHeight="1" thickBot="1">
      <c r="B25" s="703"/>
      <c r="C25" s="172" t="s">
        <v>103</v>
      </c>
      <c r="D25" s="264"/>
    </row>
    <row r="26" spans="1:4" ht="21.75" customHeight="1">
      <c r="A26" s="220">
        <v>8</v>
      </c>
      <c r="B26" s="704"/>
      <c r="C26" s="170" t="s">
        <v>101</v>
      </c>
      <c r="D26" s="265"/>
    </row>
    <row r="27" spans="2:4" ht="21.75" customHeight="1">
      <c r="B27" s="702"/>
      <c r="C27" s="171" t="s">
        <v>102</v>
      </c>
      <c r="D27" s="266"/>
    </row>
    <row r="28" spans="2:4" ht="21.75" customHeight="1" thickBot="1">
      <c r="B28" s="703"/>
      <c r="C28" s="172" t="s">
        <v>103</v>
      </c>
      <c r="D28" s="267"/>
    </row>
    <row r="30" spans="2:3" ht="27" customHeight="1">
      <c r="B30" s="235"/>
      <c r="C30" s="235"/>
    </row>
    <row r="31" spans="2:4" ht="23.25" customHeight="1">
      <c r="B31" s="705">
        <f>'Page 1'!H3</f>
        <v>0</v>
      </c>
      <c r="C31" s="660"/>
      <c r="D31" s="269" t="s">
        <v>45</v>
      </c>
    </row>
  </sheetData>
  <sheetProtection password="CC22" sheet="1" objects="1" scenarios="1"/>
  <mergeCells count="12">
    <mergeCell ref="B31:C31"/>
    <mergeCell ref="B20:B22"/>
    <mergeCell ref="B23:B25"/>
    <mergeCell ref="B26:B28"/>
    <mergeCell ref="B8:B10"/>
    <mergeCell ref="B11:B13"/>
    <mergeCell ref="B14:B16"/>
    <mergeCell ref="B17:B19"/>
    <mergeCell ref="B1:D1"/>
    <mergeCell ref="B2:D2"/>
    <mergeCell ref="B3:D3"/>
    <mergeCell ref="B5:B7"/>
  </mergeCells>
  <printOptions horizontalCentered="1"/>
  <pageMargins left="0.6" right="0.6" top="0.6" bottom="0.6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8" sqref="A8:G8"/>
    </sheetView>
  </sheetViews>
  <sheetFormatPr defaultColWidth="9.140625" defaultRowHeight="12.75"/>
  <cols>
    <col min="1" max="1" width="2.421875" style="220" customWidth="1"/>
    <col min="2" max="2" width="8.00390625" style="220" customWidth="1"/>
    <col min="3" max="3" width="7.00390625" style="220" customWidth="1"/>
    <col min="4" max="4" width="6.140625" style="220" customWidth="1"/>
    <col min="5" max="5" width="4.7109375" style="220" customWidth="1"/>
    <col min="6" max="6" width="5.140625" style="220" customWidth="1"/>
    <col min="7" max="7" width="4.140625" style="220" customWidth="1"/>
    <col min="8" max="8" width="13.140625" style="220" customWidth="1"/>
    <col min="9" max="9" width="12.421875" style="220" customWidth="1"/>
    <col min="10" max="10" width="1.7109375" style="220" customWidth="1"/>
    <col min="11" max="12" width="12.421875" style="220" customWidth="1"/>
    <col min="13" max="16384" width="8.8515625" style="220" customWidth="1"/>
  </cols>
  <sheetData>
    <row r="1" spans="1:12" ht="12.75">
      <c r="A1" s="270" t="s">
        <v>64</v>
      </c>
      <c r="K1" s="271"/>
      <c r="L1" s="271"/>
    </row>
    <row r="2" ht="17.25" customHeight="1">
      <c r="B2" s="272" t="s">
        <v>65</v>
      </c>
    </row>
    <row r="3" spans="1:12" ht="12.75" customHeight="1" thickBot="1">
      <c r="A3" s="710" t="s">
        <v>107</v>
      </c>
      <c r="B3" s="662"/>
      <c r="C3" s="662"/>
      <c r="D3" s="662"/>
      <c r="E3" s="662"/>
      <c r="F3" s="662"/>
      <c r="G3" s="662"/>
      <c r="H3" s="714" t="s">
        <v>273</v>
      </c>
      <c r="I3" s="714"/>
      <c r="J3" s="714"/>
      <c r="K3" s="714"/>
      <c r="L3" s="714"/>
    </row>
    <row r="4" spans="1:12" ht="12.75" customHeight="1">
      <c r="A4" s="662"/>
      <c r="B4" s="662"/>
      <c r="C4" s="662"/>
      <c r="D4" s="662"/>
      <c r="E4" s="662"/>
      <c r="F4" s="662"/>
      <c r="G4" s="662"/>
      <c r="H4" s="717" t="s">
        <v>161</v>
      </c>
      <c r="I4" s="718"/>
      <c r="J4" s="273"/>
      <c r="K4" s="719" t="s">
        <v>162</v>
      </c>
      <c r="L4" s="720"/>
    </row>
    <row r="5" spans="1:12" ht="12.75" customHeight="1">
      <c r="A5" s="662"/>
      <c r="B5" s="662"/>
      <c r="C5" s="662"/>
      <c r="D5" s="662"/>
      <c r="E5" s="662"/>
      <c r="F5" s="662"/>
      <c r="G5" s="662"/>
      <c r="H5" s="274" t="s">
        <v>160</v>
      </c>
      <c r="I5" s="275">
        <f>'Page 1'!H13-1</f>
        <v>-1</v>
      </c>
      <c r="J5" s="276"/>
      <c r="K5" s="277" t="s">
        <v>131</v>
      </c>
      <c r="L5" s="278">
        <f>'Page 1'!H4-1</f>
        <v>-1</v>
      </c>
    </row>
    <row r="6" spans="1:12" ht="12.75" customHeight="1" thickBot="1">
      <c r="A6" s="260"/>
      <c r="B6" s="279"/>
      <c r="H6" s="280"/>
      <c r="I6" s="281"/>
      <c r="J6" s="276"/>
      <c r="K6" s="280"/>
      <c r="L6" s="281"/>
    </row>
    <row r="7" spans="1:12" ht="12.75" customHeight="1" thickBot="1">
      <c r="A7" s="282" t="s">
        <v>108</v>
      </c>
      <c r="B7" s="283"/>
      <c r="C7" s="283"/>
      <c r="D7" s="283"/>
      <c r="E7" s="283"/>
      <c r="F7" s="283"/>
      <c r="G7" s="283"/>
      <c r="H7" s="284" t="s">
        <v>109</v>
      </c>
      <c r="I7" s="285" t="s">
        <v>110</v>
      </c>
      <c r="J7" s="286"/>
      <c r="K7" s="287" t="s">
        <v>109</v>
      </c>
      <c r="L7" s="288" t="s">
        <v>110</v>
      </c>
    </row>
    <row r="8" spans="1:12" ht="12.75" customHeight="1">
      <c r="A8" s="721"/>
      <c r="B8" s="722"/>
      <c r="C8" s="722"/>
      <c r="D8" s="722"/>
      <c r="E8" s="722"/>
      <c r="F8" s="722"/>
      <c r="G8" s="722"/>
      <c r="H8" s="289"/>
      <c r="I8" s="290"/>
      <c r="J8" s="291"/>
      <c r="K8" s="292"/>
      <c r="L8" s="293"/>
    </row>
    <row r="9" spans="1:12" ht="12.75" customHeight="1">
      <c r="A9" s="708"/>
      <c r="B9" s="709"/>
      <c r="C9" s="709"/>
      <c r="D9" s="709"/>
      <c r="E9" s="709"/>
      <c r="F9" s="709"/>
      <c r="G9" s="709"/>
      <c r="H9" s="294"/>
      <c r="I9" s="295"/>
      <c r="J9" s="291"/>
      <c r="K9" s="292"/>
      <c r="L9" s="296"/>
    </row>
    <row r="10" spans="1:12" ht="12.75" customHeight="1">
      <c r="A10" s="708"/>
      <c r="B10" s="709"/>
      <c r="C10" s="709"/>
      <c r="D10" s="709"/>
      <c r="E10" s="709"/>
      <c r="F10" s="709"/>
      <c r="G10" s="709"/>
      <c r="H10" s="294"/>
      <c r="I10" s="295"/>
      <c r="J10" s="291"/>
      <c r="K10" s="292"/>
      <c r="L10" s="296"/>
    </row>
    <row r="11" spans="1:12" ht="12.75" customHeight="1">
      <c r="A11" s="708"/>
      <c r="B11" s="709"/>
      <c r="C11" s="709"/>
      <c r="D11" s="709"/>
      <c r="E11" s="709"/>
      <c r="F11" s="709"/>
      <c r="G11" s="709"/>
      <c r="H11" s="294"/>
      <c r="I11" s="295"/>
      <c r="J11" s="291"/>
      <c r="K11" s="292"/>
      <c r="L11" s="296"/>
    </row>
    <row r="12" spans="1:12" ht="12.75" customHeight="1">
      <c r="A12" s="708"/>
      <c r="B12" s="709"/>
      <c r="C12" s="709"/>
      <c r="D12" s="709"/>
      <c r="E12" s="709"/>
      <c r="F12" s="709"/>
      <c r="G12" s="709"/>
      <c r="H12" s="294"/>
      <c r="I12" s="295"/>
      <c r="J12" s="291"/>
      <c r="K12" s="292"/>
      <c r="L12" s="296"/>
    </row>
    <row r="13" spans="1:12" ht="12.75" customHeight="1" thickBot="1">
      <c r="A13" s="708"/>
      <c r="B13" s="709"/>
      <c r="C13" s="709"/>
      <c r="D13" s="709"/>
      <c r="E13" s="709"/>
      <c r="F13" s="709"/>
      <c r="G13" s="709"/>
      <c r="H13" s="297"/>
      <c r="I13" s="298"/>
      <c r="J13" s="291"/>
      <c r="K13" s="299"/>
      <c r="L13" s="300"/>
    </row>
    <row r="14" spans="1:12" ht="12.75" customHeight="1" thickBot="1">
      <c r="A14" s="301"/>
      <c r="B14" s="301"/>
      <c r="C14" s="301"/>
      <c r="D14" s="301"/>
      <c r="E14" s="301"/>
      <c r="F14" s="301"/>
      <c r="G14" s="301"/>
      <c r="H14" s="302" t="s">
        <v>111</v>
      </c>
      <c r="I14" s="303">
        <f>SUM(I8:I13)</f>
        <v>0</v>
      </c>
      <c r="J14" s="291"/>
      <c r="K14" s="302" t="s">
        <v>111</v>
      </c>
      <c r="L14" s="304">
        <f>SUM(L8:L13)</f>
        <v>0</v>
      </c>
    </row>
    <row r="15" spans="1:12" ht="13.5" customHeight="1">
      <c r="A15" s="710" t="s">
        <v>66</v>
      </c>
      <c r="B15" s="662"/>
      <c r="C15" s="662"/>
      <c r="D15" s="662"/>
      <c r="E15" s="662"/>
      <c r="F15" s="662"/>
      <c r="G15" s="662"/>
      <c r="H15" s="305"/>
      <c r="I15" s="306"/>
      <c r="J15" s="307"/>
      <c r="K15" s="305"/>
      <c r="L15" s="306"/>
    </row>
    <row r="16" spans="1:12" ht="24.75" customHeight="1" thickBot="1">
      <c r="A16" s="715"/>
      <c r="B16" s="715"/>
      <c r="C16" s="715"/>
      <c r="D16" s="715"/>
      <c r="E16" s="715"/>
      <c r="F16" s="715"/>
      <c r="G16" s="715"/>
      <c r="H16" s="305"/>
      <c r="I16" s="306"/>
      <c r="J16" s="307"/>
      <c r="K16" s="305"/>
      <c r="L16" s="306"/>
    </row>
    <row r="17" spans="1:12" ht="13.5" customHeight="1" thickBot="1">
      <c r="A17" s="308" t="s">
        <v>108</v>
      </c>
      <c r="B17" s="283"/>
      <c r="C17" s="283"/>
      <c r="D17" s="283"/>
      <c r="E17" s="283"/>
      <c r="F17" s="283"/>
      <c r="G17" s="283"/>
      <c r="H17" s="284" t="s">
        <v>109</v>
      </c>
      <c r="I17" s="309" t="s">
        <v>110</v>
      </c>
      <c r="J17" s="286"/>
      <c r="K17" s="287" t="s">
        <v>109</v>
      </c>
      <c r="L17" s="288" t="s">
        <v>110</v>
      </c>
    </row>
    <row r="18" spans="1:12" ht="13.5" customHeight="1">
      <c r="A18" s="723"/>
      <c r="B18" s="724"/>
      <c r="C18" s="724"/>
      <c r="D18" s="724"/>
      <c r="E18" s="724"/>
      <c r="F18" s="724"/>
      <c r="G18" s="724"/>
      <c r="H18" s="289"/>
      <c r="I18" s="290"/>
      <c r="J18" s="291"/>
      <c r="K18" s="310"/>
      <c r="L18" s="311"/>
    </row>
    <row r="19" spans="1:12" ht="13.5" customHeight="1">
      <c r="A19" s="706"/>
      <c r="B19" s="707"/>
      <c r="C19" s="707"/>
      <c r="D19" s="707"/>
      <c r="E19" s="707"/>
      <c r="F19" s="707"/>
      <c r="G19" s="707"/>
      <c r="H19" s="294"/>
      <c r="I19" s="295"/>
      <c r="J19" s="291"/>
      <c r="K19" s="310"/>
      <c r="L19" s="311"/>
    </row>
    <row r="20" spans="1:12" ht="13.5" customHeight="1">
      <c r="A20" s="706"/>
      <c r="B20" s="707"/>
      <c r="C20" s="707"/>
      <c r="D20" s="707"/>
      <c r="E20" s="707"/>
      <c r="F20" s="707"/>
      <c r="G20" s="707"/>
      <c r="H20" s="294"/>
      <c r="I20" s="295"/>
      <c r="J20" s="291"/>
      <c r="K20" s="310"/>
      <c r="L20" s="311"/>
    </row>
    <row r="21" spans="1:12" ht="13.5" customHeight="1">
      <c r="A21" s="706"/>
      <c r="B21" s="707"/>
      <c r="C21" s="707"/>
      <c r="D21" s="707"/>
      <c r="E21" s="707"/>
      <c r="F21" s="707"/>
      <c r="G21" s="707"/>
      <c r="H21" s="294"/>
      <c r="I21" s="295"/>
      <c r="J21" s="291"/>
      <c r="K21" s="310"/>
      <c r="L21" s="311"/>
    </row>
    <row r="22" spans="1:12" ht="13.5" customHeight="1">
      <c r="A22" s="706"/>
      <c r="B22" s="707"/>
      <c r="C22" s="707"/>
      <c r="D22" s="707"/>
      <c r="E22" s="707"/>
      <c r="F22" s="707"/>
      <c r="G22" s="707"/>
      <c r="H22" s="294"/>
      <c r="I22" s="295"/>
      <c r="J22" s="291"/>
      <c r="K22" s="310"/>
      <c r="L22" s="311"/>
    </row>
    <row r="23" spans="1:12" ht="13.5" customHeight="1" thickBot="1">
      <c r="A23" s="706"/>
      <c r="B23" s="707"/>
      <c r="C23" s="707"/>
      <c r="D23" s="707"/>
      <c r="E23" s="707"/>
      <c r="F23" s="707"/>
      <c r="G23" s="707"/>
      <c r="H23" s="297"/>
      <c r="I23" s="298"/>
      <c r="J23" s="291"/>
      <c r="K23" s="312"/>
      <c r="L23" s="313"/>
    </row>
    <row r="24" spans="1:12" ht="13.5" customHeight="1" thickBot="1">
      <c r="A24" s="301"/>
      <c r="B24" s="301"/>
      <c r="C24" s="301"/>
      <c r="D24" s="301"/>
      <c r="E24" s="301"/>
      <c r="F24" s="301"/>
      <c r="G24" s="301"/>
      <c r="H24" s="302" t="s">
        <v>111</v>
      </c>
      <c r="I24" s="303">
        <f>SUM(I18:I23)</f>
        <v>0</v>
      </c>
      <c r="J24" s="291"/>
      <c r="K24" s="302" t="s">
        <v>111</v>
      </c>
      <c r="L24" s="304">
        <f>SUM(L18:L23)</f>
        <v>0</v>
      </c>
    </row>
    <row r="25" spans="1:12" ht="16.5" customHeight="1">
      <c r="A25" s="710" t="s">
        <v>80</v>
      </c>
      <c r="B25" s="662"/>
      <c r="C25" s="662"/>
      <c r="D25" s="662"/>
      <c r="E25" s="662"/>
      <c r="F25" s="662"/>
      <c r="G25" s="662"/>
      <c r="H25" s="305"/>
      <c r="I25" s="306"/>
      <c r="J25" s="307"/>
      <c r="K25" s="305"/>
      <c r="L25" s="306"/>
    </row>
    <row r="26" spans="1:12" ht="21" customHeight="1" thickBot="1">
      <c r="A26" s="711"/>
      <c r="B26" s="711"/>
      <c r="C26" s="711"/>
      <c r="D26" s="711"/>
      <c r="E26" s="711"/>
      <c r="F26" s="711"/>
      <c r="G26" s="711"/>
      <c r="H26" s="305"/>
      <c r="I26" s="306"/>
      <c r="J26" s="307"/>
      <c r="K26" s="305"/>
      <c r="L26" s="306"/>
    </row>
    <row r="27" spans="1:12" ht="13.5" customHeight="1">
      <c r="A27" s="314" t="s">
        <v>108</v>
      </c>
      <c r="B27" s="315"/>
      <c r="C27" s="316"/>
      <c r="D27" s="316"/>
      <c r="E27" s="316"/>
      <c r="F27" s="316"/>
      <c r="G27" s="316"/>
      <c r="H27" s="317" t="s">
        <v>109</v>
      </c>
      <c r="I27" s="318" t="s">
        <v>110</v>
      </c>
      <c r="J27" s="319"/>
      <c r="K27" s="320" t="s">
        <v>109</v>
      </c>
      <c r="L27" s="321" t="s">
        <v>110</v>
      </c>
    </row>
    <row r="28" spans="1:12" ht="13.5" customHeight="1">
      <c r="A28" s="708"/>
      <c r="B28" s="709"/>
      <c r="C28" s="709"/>
      <c r="D28" s="709"/>
      <c r="E28" s="709"/>
      <c r="F28" s="709"/>
      <c r="G28" s="709"/>
      <c r="H28" s="294"/>
      <c r="I28" s="295"/>
      <c r="J28" s="291"/>
      <c r="K28" s="310"/>
      <c r="L28" s="311"/>
    </row>
    <row r="29" spans="1:12" ht="13.5" customHeight="1">
      <c r="A29" s="712"/>
      <c r="B29" s="713"/>
      <c r="C29" s="713"/>
      <c r="D29" s="713"/>
      <c r="E29" s="713"/>
      <c r="F29" s="713"/>
      <c r="G29" s="713"/>
      <c r="H29" s="294"/>
      <c r="I29" s="295"/>
      <c r="J29" s="291"/>
      <c r="K29" s="310"/>
      <c r="L29" s="311"/>
    </row>
    <row r="30" spans="1:12" ht="13.5" customHeight="1">
      <c r="A30" s="708"/>
      <c r="B30" s="709"/>
      <c r="C30" s="709"/>
      <c r="D30" s="709"/>
      <c r="E30" s="709"/>
      <c r="F30" s="709"/>
      <c r="G30" s="709"/>
      <c r="H30" s="294"/>
      <c r="I30" s="295"/>
      <c r="J30" s="291"/>
      <c r="K30" s="310"/>
      <c r="L30" s="311"/>
    </row>
    <row r="31" spans="1:12" ht="13.5" customHeight="1">
      <c r="A31" s="708"/>
      <c r="B31" s="709"/>
      <c r="C31" s="709"/>
      <c r="D31" s="709"/>
      <c r="E31" s="709"/>
      <c r="F31" s="709"/>
      <c r="G31" s="709"/>
      <c r="H31" s="294"/>
      <c r="I31" s="295"/>
      <c r="J31" s="291"/>
      <c r="K31" s="310"/>
      <c r="L31" s="311"/>
    </row>
    <row r="32" spans="1:12" ht="13.5" customHeight="1">
      <c r="A32" s="708"/>
      <c r="B32" s="709"/>
      <c r="C32" s="709"/>
      <c r="D32" s="709"/>
      <c r="E32" s="709"/>
      <c r="F32" s="709"/>
      <c r="G32" s="709"/>
      <c r="H32" s="294"/>
      <c r="I32" s="295"/>
      <c r="J32" s="291"/>
      <c r="K32" s="310"/>
      <c r="L32" s="311"/>
    </row>
    <row r="33" spans="1:12" ht="13.5" customHeight="1" thickBot="1">
      <c r="A33" s="708"/>
      <c r="B33" s="709"/>
      <c r="C33" s="709"/>
      <c r="D33" s="709"/>
      <c r="E33" s="709"/>
      <c r="F33" s="709"/>
      <c r="G33" s="709"/>
      <c r="H33" s="294"/>
      <c r="I33" s="295"/>
      <c r="J33" s="291"/>
      <c r="K33" s="312"/>
      <c r="L33" s="313"/>
    </row>
    <row r="34" spans="1:12" ht="13.5" customHeight="1" thickBot="1">
      <c r="A34" s="301"/>
      <c r="B34" s="301"/>
      <c r="C34" s="301"/>
      <c r="D34" s="301"/>
      <c r="E34" s="301"/>
      <c r="F34" s="301"/>
      <c r="G34" s="301"/>
      <c r="H34" s="302" t="s">
        <v>111</v>
      </c>
      <c r="I34" s="303">
        <f>SUM(I28:I33)</f>
        <v>0</v>
      </c>
      <c r="J34" s="291"/>
      <c r="K34" s="302" t="s">
        <v>111</v>
      </c>
      <c r="L34" s="304">
        <f>SUM(L28:L33)</f>
        <v>0</v>
      </c>
    </row>
    <row r="35" spans="1:12" ht="12.75">
      <c r="A35" s="710" t="s">
        <v>112</v>
      </c>
      <c r="B35" s="662"/>
      <c r="C35" s="662"/>
      <c r="D35" s="662"/>
      <c r="E35" s="662"/>
      <c r="F35" s="662"/>
      <c r="G35" s="662"/>
      <c r="H35" s="305"/>
      <c r="I35" s="306"/>
      <c r="J35" s="307"/>
      <c r="K35" s="305"/>
      <c r="L35" s="306"/>
    </row>
    <row r="36" spans="1:12" ht="13.5" thickBot="1">
      <c r="A36" s="711"/>
      <c r="B36" s="711"/>
      <c r="C36" s="711"/>
      <c r="D36" s="711"/>
      <c r="E36" s="711"/>
      <c r="F36" s="711"/>
      <c r="G36" s="711"/>
      <c r="H36" s="305"/>
      <c r="I36" s="306"/>
      <c r="J36" s="307"/>
      <c r="K36" s="305"/>
      <c r="L36" s="306"/>
    </row>
    <row r="37" spans="1:12" ht="12.75">
      <c r="A37" s="322" t="s">
        <v>108</v>
      </c>
      <c r="B37" s="323"/>
      <c r="C37" s="324"/>
      <c r="D37" s="324"/>
      <c r="E37" s="324"/>
      <c r="F37" s="324"/>
      <c r="G37" s="324"/>
      <c r="H37" s="317" t="s">
        <v>109</v>
      </c>
      <c r="I37" s="325" t="s">
        <v>110</v>
      </c>
      <c r="J37" s="286"/>
      <c r="K37" s="320" t="s">
        <v>109</v>
      </c>
      <c r="L37" s="321" t="s">
        <v>110</v>
      </c>
    </row>
    <row r="38" spans="1:12" ht="12.75">
      <c r="A38" s="706"/>
      <c r="B38" s="707"/>
      <c r="C38" s="707"/>
      <c r="D38" s="707"/>
      <c r="E38" s="707"/>
      <c r="F38" s="707"/>
      <c r="G38" s="707"/>
      <c r="H38" s="294"/>
      <c r="I38" s="295"/>
      <c r="J38" s="291"/>
      <c r="K38" s="310"/>
      <c r="L38" s="311"/>
    </row>
    <row r="39" spans="1:12" ht="12.75">
      <c r="A39" s="706"/>
      <c r="B39" s="707"/>
      <c r="C39" s="707"/>
      <c r="D39" s="707"/>
      <c r="E39" s="707"/>
      <c r="F39" s="707"/>
      <c r="G39" s="707"/>
      <c r="H39" s="294"/>
      <c r="I39" s="295"/>
      <c r="J39" s="291"/>
      <c r="K39" s="310"/>
      <c r="L39" s="311"/>
    </row>
    <row r="40" spans="1:12" ht="12.75">
      <c r="A40" s="706"/>
      <c r="B40" s="707"/>
      <c r="C40" s="707"/>
      <c r="D40" s="707"/>
      <c r="E40" s="707"/>
      <c r="F40" s="707"/>
      <c r="G40" s="707"/>
      <c r="H40" s="294"/>
      <c r="I40" s="295"/>
      <c r="J40" s="291"/>
      <c r="K40" s="310"/>
      <c r="L40" s="311"/>
    </row>
    <row r="41" spans="1:12" ht="12.75">
      <c r="A41" s="706"/>
      <c r="B41" s="707"/>
      <c r="C41" s="707"/>
      <c r="D41" s="707"/>
      <c r="E41" s="707"/>
      <c r="F41" s="707"/>
      <c r="G41" s="707"/>
      <c r="H41" s="294"/>
      <c r="I41" s="295"/>
      <c r="J41" s="291"/>
      <c r="K41" s="310"/>
      <c r="L41" s="311"/>
    </row>
    <row r="42" spans="1:12" ht="12.75">
      <c r="A42" s="706"/>
      <c r="B42" s="707"/>
      <c r="C42" s="707"/>
      <c r="D42" s="707"/>
      <c r="E42" s="707"/>
      <c r="F42" s="707"/>
      <c r="G42" s="707"/>
      <c r="H42" s="294"/>
      <c r="I42" s="295"/>
      <c r="J42" s="291"/>
      <c r="K42" s="310"/>
      <c r="L42" s="311"/>
    </row>
    <row r="43" spans="1:12" ht="13.5" thickBot="1">
      <c r="A43" s="706"/>
      <c r="B43" s="707"/>
      <c r="C43" s="707"/>
      <c r="D43" s="707"/>
      <c r="E43" s="707"/>
      <c r="F43" s="707"/>
      <c r="G43" s="707"/>
      <c r="H43" s="326"/>
      <c r="I43" s="327"/>
      <c r="J43" s="291"/>
      <c r="K43" s="328"/>
      <c r="L43" s="329"/>
    </row>
    <row r="44" spans="1:12" ht="13.5" thickBot="1">
      <c r="A44" s="301"/>
      <c r="B44" s="301"/>
      <c r="C44" s="301"/>
      <c r="D44" s="301"/>
      <c r="E44" s="301"/>
      <c r="F44" s="301"/>
      <c r="G44" s="301"/>
      <c r="H44" s="302" t="s">
        <v>111</v>
      </c>
      <c r="I44" s="303">
        <f>SUM(I38:I43)</f>
        <v>0</v>
      </c>
      <c r="J44" s="291"/>
      <c r="K44" s="302" t="s">
        <v>111</v>
      </c>
      <c r="L44" s="304">
        <f>SUM(L38:L43)</f>
        <v>0</v>
      </c>
    </row>
    <row r="45" spans="1:12" ht="13.5" thickBot="1">
      <c r="A45" s="301"/>
      <c r="B45" s="301"/>
      <c r="C45" s="301"/>
      <c r="D45" s="301"/>
      <c r="E45" s="301"/>
      <c r="F45" s="301"/>
      <c r="G45" s="301"/>
      <c r="H45" s="301"/>
      <c r="I45" s="330" t="s">
        <v>165</v>
      </c>
      <c r="J45" s="331"/>
      <c r="L45" s="332" t="s">
        <v>166</v>
      </c>
    </row>
    <row r="46" spans="1:12" ht="13.5" thickBot="1">
      <c r="A46" s="270" t="s">
        <v>67</v>
      </c>
      <c r="G46" s="333"/>
      <c r="H46" s="334" t="s">
        <v>111</v>
      </c>
      <c r="I46" s="335">
        <f>I44+I34+I24+I14</f>
        <v>0</v>
      </c>
      <c r="J46" s="336"/>
      <c r="K46" s="334" t="s">
        <v>111</v>
      </c>
      <c r="L46" s="337">
        <f>L44+L34+L24+L14</f>
        <v>0</v>
      </c>
    </row>
    <row r="47" spans="1:12" ht="12.75">
      <c r="A47" s="270"/>
      <c r="G47" s="333"/>
      <c r="H47" s="332"/>
      <c r="I47" s="338"/>
      <c r="J47" s="339"/>
      <c r="K47" s="332"/>
      <c r="L47" s="340"/>
    </row>
    <row r="53" spans="1:12" ht="12.75">
      <c r="A53" s="260"/>
      <c r="D53" s="716">
        <f>'Page 1'!H3</f>
        <v>0</v>
      </c>
      <c r="E53" s="725"/>
      <c r="F53" s="725"/>
      <c r="G53" s="725"/>
      <c r="H53" s="725"/>
      <c r="I53" s="716">
        <f ca="1">NOW()</f>
        <v>37593.70103993056</v>
      </c>
      <c r="J53" s="716"/>
      <c r="K53" s="716"/>
      <c r="L53" s="253" t="s">
        <v>268</v>
      </c>
    </row>
  </sheetData>
  <sheetProtection password="CC22" sheet="1" objects="1" scenarios="1"/>
  <mergeCells count="33">
    <mergeCell ref="A35:G36"/>
    <mergeCell ref="A33:G33"/>
    <mergeCell ref="D53:H53"/>
    <mergeCell ref="A38:G38"/>
    <mergeCell ref="A43:G43"/>
    <mergeCell ref="A39:G39"/>
    <mergeCell ref="A40:G40"/>
    <mergeCell ref="A41:G41"/>
    <mergeCell ref="A42:G42"/>
    <mergeCell ref="I53:K53"/>
    <mergeCell ref="H4:I4"/>
    <mergeCell ref="K4:L4"/>
    <mergeCell ref="A8:G8"/>
    <mergeCell ref="A9:G9"/>
    <mergeCell ref="A10:G10"/>
    <mergeCell ref="A11:G11"/>
    <mergeCell ref="A12:G12"/>
    <mergeCell ref="A13:G13"/>
    <mergeCell ref="A18:G18"/>
    <mergeCell ref="H3:L3"/>
    <mergeCell ref="A3:G5"/>
    <mergeCell ref="A15:G16"/>
    <mergeCell ref="A19:G19"/>
    <mergeCell ref="A20:G20"/>
    <mergeCell ref="A21:G21"/>
    <mergeCell ref="A32:G32"/>
    <mergeCell ref="A25:G26"/>
    <mergeCell ref="A22:G22"/>
    <mergeCell ref="A23:G23"/>
    <mergeCell ref="A28:G28"/>
    <mergeCell ref="A29:G29"/>
    <mergeCell ref="A30:G30"/>
    <mergeCell ref="A31:G31"/>
  </mergeCells>
  <printOptions horizontalCentered="1"/>
  <pageMargins left="0.6" right="0.6" top="0.6" bottom="0.6" header="0.5" footer="0.5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A8" sqref="A8:G8"/>
    </sheetView>
  </sheetViews>
  <sheetFormatPr defaultColWidth="9.140625" defaultRowHeight="12.75"/>
  <cols>
    <col min="1" max="1" width="2.421875" style="220" customWidth="1"/>
    <col min="2" max="2" width="8.00390625" style="220" customWidth="1"/>
    <col min="3" max="4" width="7.00390625" style="220" customWidth="1"/>
    <col min="5" max="5" width="5.00390625" style="220" customWidth="1"/>
    <col min="6" max="6" width="4.28125" style="220" customWidth="1"/>
    <col min="7" max="7" width="5.00390625" style="220" customWidth="1"/>
    <col min="8" max="9" width="12.421875" style="220" customWidth="1"/>
    <col min="10" max="10" width="1.7109375" style="220" customWidth="1"/>
    <col min="11" max="12" width="12.421875" style="220" customWidth="1"/>
    <col min="13" max="16384" width="8.8515625" style="220" customWidth="1"/>
  </cols>
  <sheetData>
    <row r="1" spans="1:12" ht="12.75">
      <c r="A1" s="270" t="s">
        <v>164</v>
      </c>
      <c r="K1" s="271"/>
      <c r="L1" s="271"/>
    </row>
    <row r="2" spans="2:11" ht="12.75">
      <c r="B2" s="341" t="s">
        <v>68</v>
      </c>
      <c r="J2" s="271"/>
      <c r="K2" s="271"/>
    </row>
    <row r="3" spans="1:12" ht="13.5" thickBot="1">
      <c r="A3" s="257"/>
      <c r="B3" s="257"/>
      <c r="C3" s="257"/>
      <c r="D3" s="257"/>
      <c r="E3" s="257"/>
      <c r="F3" s="257"/>
      <c r="G3" s="257"/>
      <c r="H3" s="714" t="s">
        <v>273</v>
      </c>
      <c r="I3" s="714"/>
      <c r="J3" s="714"/>
      <c r="K3" s="714"/>
      <c r="L3" s="714"/>
    </row>
    <row r="4" spans="1:12" ht="12.75">
      <c r="A4" s="727" t="s">
        <v>79</v>
      </c>
      <c r="B4" s="727"/>
      <c r="C4" s="727"/>
      <c r="D4" s="727"/>
      <c r="E4" s="727"/>
      <c r="F4" s="727"/>
      <c r="G4" s="728"/>
      <c r="H4" s="717" t="s">
        <v>161</v>
      </c>
      <c r="I4" s="718"/>
      <c r="J4" s="273"/>
      <c r="K4" s="719" t="s">
        <v>162</v>
      </c>
      <c r="L4" s="720"/>
    </row>
    <row r="5" spans="1:12" ht="12.75">
      <c r="A5" s="727"/>
      <c r="B5" s="727"/>
      <c r="C5" s="727"/>
      <c r="D5" s="727"/>
      <c r="E5" s="727"/>
      <c r="F5" s="727"/>
      <c r="G5" s="728"/>
      <c r="H5" s="274" t="s">
        <v>160</v>
      </c>
      <c r="I5" s="275">
        <f>'Page 1'!H13-1</f>
        <v>-1</v>
      </c>
      <c r="J5" s="276"/>
      <c r="K5" s="277" t="s">
        <v>131</v>
      </c>
      <c r="L5" s="278">
        <f>'Page 1'!H4-1</f>
        <v>-1</v>
      </c>
    </row>
    <row r="6" spans="1:12" ht="13.5" thickBot="1">
      <c r="A6" s="729"/>
      <c r="B6" s="729"/>
      <c r="C6" s="729"/>
      <c r="D6" s="729"/>
      <c r="E6" s="729"/>
      <c r="F6" s="729"/>
      <c r="G6" s="729"/>
      <c r="H6" s="280"/>
      <c r="I6" s="281"/>
      <c r="J6" s="276"/>
      <c r="K6" s="280"/>
      <c r="L6" s="281"/>
    </row>
    <row r="7" spans="1:12" ht="13.5" thickBot="1">
      <c r="A7" s="282" t="s">
        <v>108</v>
      </c>
      <c r="B7" s="283"/>
      <c r="C7" s="283"/>
      <c r="D7" s="283"/>
      <c r="E7" s="283"/>
      <c r="F7" s="283"/>
      <c r="G7" s="283"/>
      <c r="H7" s="284" t="s">
        <v>109</v>
      </c>
      <c r="I7" s="285" t="s">
        <v>110</v>
      </c>
      <c r="J7" s="286"/>
      <c r="K7" s="287" t="s">
        <v>109</v>
      </c>
      <c r="L7" s="288" t="s">
        <v>110</v>
      </c>
    </row>
    <row r="8" spans="1:12" ht="12.75">
      <c r="A8" s="721"/>
      <c r="B8" s="722"/>
      <c r="C8" s="722"/>
      <c r="D8" s="722"/>
      <c r="E8" s="722"/>
      <c r="F8" s="722"/>
      <c r="G8" s="722"/>
      <c r="H8" s="289"/>
      <c r="I8" s="290"/>
      <c r="J8" s="291"/>
      <c r="K8" s="292"/>
      <c r="L8" s="293"/>
    </row>
    <row r="9" spans="1:12" ht="12.75">
      <c r="A9" s="708"/>
      <c r="B9" s="709"/>
      <c r="C9" s="709"/>
      <c r="D9" s="709"/>
      <c r="E9" s="709"/>
      <c r="F9" s="709"/>
      <c r="G9" s="709"/>
      <c r="H9" s="294"/>
      <c r="I9" s="295"/>
      <c r="J9" s="291"/>
      <c r="K9" s="292"/>
      <c r="L9" s="293"/>
    </row>
    <row r="10" spans="1:12" ht="12.75">
      <c r="A10" s="708"/>
      <c r="B10" s="709"/>
      <c r="C10" s="709"/>
      <c r="D10" s="709"/>
      <c r="E10" s="709"/>
      <c r="F10" s="709"/>
      <c r="G10" s="709"/>
      <c r="H10" s="294"/>
      <c r="I10" s="295"/>
      <c r="J10" s="291"/>
      <c r="K10" s="292"/>
      <c r="L10" s="293"/>
    </row>
    <row r="11" spans="1:12" ht="13.5" thickBot="1">
      <c r="A11" s="708"/>
      <c r="B11" s="709"/>
      <c r="C11" s="709"/>
      <c r="D11" s="709"/>
      <c r="E11" s="709"/>
      <c r="F11" s="709"/>
      <c r="G11" s="709"/>
      <c r="H11" s="294"/>
      <c r="I11" s="295"/>
      <c r="J11" s="291"/>
      <c r="K11" s="292"/>
      <c r="L11" s="293"/>
    </row>
    <row r="12" spans="1:12" ht="13.5" thickBot="1">
      <c r="A12" s="301"/>
      <c r="B12" s="301"/>
      <c r="C12" s="301"/>
      <c r="D12" s="301"/>
      <c r="E12" s="301"/>
      <c r="F12" s="301"/>
      <c r="G12" s="301"/>
      <c r="H12" s="302" t="s">
        <v>111</v>
      </c>
      <c r="I12" s="303">
        <f>SUM(I8:I11)</f>
        <v>0</v>
      </c>
      <c r="J12" s="291"/>
      <c r="K12" s="302" t="s">
        <v>111</v>
      </c>
      <c r="L12" s="304">
        <f>SUM(L8:L11)</f>
        <v>0</v>
      </c>
    </row>
    <row r="13" spans="1:12" ht="12.75">
      <c r="A13" s="301"/>
      <c r="B13" s="301"/>
      <c r="C13" s="301"/>
      <c r="D13" s="301"/>
      <c r="E13" s="301"/>
      <c r="F13" s="301"/>
      <c r="G13" s="301"/>
      <c r="H13" s="342"/>
      <c r="I13" s="343"/>
      <c r="J13" s="344"/>
      <c r="K13" s="342"/>
      <c r="L13" s="345"/>
    </row>
    <row r="14" spans="1:12" ht="12.75">
      <c r="A14" s="710" t="s">
        <v>69</v>
      </c>
      <c r="B14" s="662"/>
      <c r="C14" s="662"/>
      <c r="D14" s="662"/>
      <c r="E14" s="662"/>
      <c r="F14" s="662"/>
      <c r="G14" s="662"/>
      <c r="H14" s="305"/>
      <c r="I14" s="306"/>
      <c r="J14" s="307"/>
      <c r="K14" s="305"/>
      <c r="L14" s="306"/>
    </row>
    <row r="15" spans="1:12" ht="13.5" thickBot="1">
      <c r="A15" s="715"/>
      <c r="B15" s="715"/>
      <c r="C15" s="715"/>
      <c r="D15" s="715"/>
      <c r="E15" s="715"/>
      <c r="F15" s="715"/>
      <c r="G15" s="715"/>
      <c r="H15" s="305"/>
      <c r="I15" s="306"/>
      <c r="J15" s="307"/>
      <c r="K15" s="305"/>
      <c r="L15" s="306"/>
    </row>
    <row r="16" spans="1:12" ht="13.5" thickBot="1">
      <c r="A16" s="308" t="s">
        <v>108</v>
      </c>
      <c r="B16" s="283"/>
      <c r="C16" s="283"/>
      <c r="D16" s="283"/>
      <c r="E16" s="283"/>
      <c r="F16" s="283"/>
      <c r="G16" s="283"/>
      <c r="H16" s="284" t="s">
        <v>109</v>
      </c>
      <c r="I16" s="309" t="s">
        <v>110</v>
      </c>
      <c r="J16" s="286"/>
      <c r="K16" s="287" t="s">
        <v>109</v>
      </c>
      <c r="L16" s="288" t="s">
        <v>110</v>
      </c>
    </row>
    <row r="17" spans="1:12" ht="12.75">
      <c r="A17" s="723"/>
      <c r="B17" s="724"/>
      <c r="C17" s="724"/>
      <c r="D17" s="724"/>
      <c r="E17" s="724"/>
      <c r="F17" s="724"/>
      <c r="G17" s="724"/>
      <c r="H17" s="289"/>
      <c r="I17" s="290"/>
      <c r="J17" s="291"/>
      <c r="K17" s="310"/>
      <c r="L17" s="311"/>
    </row>
    <row r="18" spans="1:12" ht="12.75">
      <c r="A18" s="706"/>
      <c r="B18" s="707"/>
      <c r="C18" s="707"/>
      <c r="D18" s="707"/>
      <c r="E18" s="707"/>
      <c r="F18" s="707"/>
      <c r="G18" s="707"/>
      <c r="H18" s="294"/>
      <c r="I18" s="295"/>
      <c r="J18" s="291"/>
      <c r="K18" s="310"/>
      <c r="L18" s="311"/>
    </row>
    <row r="19" spans="1:12" ht="12.75">
      <c r="A19" s="706"/>
      <c r="B19" s="707"/>
      <c r="C19" s="707"/>
      <c r="D19" s="707"/>
      <c r="E19" s="707"/>
      <c r="F19" s="707"/>
      <c r="G19" s="707"/>
      <c r="H19" s="294"/>
      <c r="I19" s="295"/>
      <c r="J19" s="291"/>
      <c r="K19" s="310"/>
      <c r="L19" s="311"/>
    </row>
    <row r="20" spans="1:12" ht="13.5" thickBot="1">
      <c r="A20" s="706"/>
      <c r="B20" s="707"/>
      <c r="C20" s="707"/>
      <c r="D20" s="707"/>
      <c r="E20" s="707"/>
      <c r="F20" s="707"/>
      <c r="G20" s="707"/>
      <c r="H20" s="294"/>
      <c r="I20" s="295"/>
      <c r="J20" s="291"/>
      <c r="K20" s="310"/>
      <c r="L20" s="311"/>
    </row>
    <row r="21" spans="1:12" ht="13.5" thickBot="1">
      <c r="A21" s="301"/>
      <c r="B21" s="301"/>
      <c r="C21" s="301"/>
      <c r="D21" s="301"/>
      <c r="E21" s="301"/>
      <c r="F21" s="301"/>
      <c r="G21" s="301"/>
      <c r="H21" s="302" t="s">
        <v>111</v>
      </c>
      <c r="I21" s="303">
        <f>SUM(I17:I20)</f>
        <v>0</v>
      </c>
      <c r="J21" s="291"/>
      <c r="K21" s="302" t="s">
        <v>111</v>
      </c>
      <c r="L21" s="304">
        <f>SUM(L17:L20)</f>
        <v>0</v>
      </c>
    </row>
    <row r="22" spans="1:12" ht="14.25" customHeight="1">
      <c r="A22" s="301"/>
      <c r="B22" s="301"/>
      <c r="C22" s="301"/>
      <c r="D22" s="301"/>
      <c r="E22" s="301"/>
      <c r="F22" s="301"/>
      <c r="G22" s="301"/>
      <c r="H22" s="342"/>
      <c r="I22" s="343"/>
      <c r="J22" s="344"/>
      <c r="K22" s="342"/>
      <c r="L22" s="345"/>
    </row>
    <row r="23" spans="1:12" ht="12.75">
      <c r="A23" s="710" t="s">
        <v>113</v>
      </c>
      <c r="B23" s="662"/>
      <c r="C23" s="662"/>
      <c r="D23" s="662"/>
      <c r="E23" s="662"/>
      <c r="F23" s="662"/>
      <c r="G23" s="662"/>
      <c r="H23" s="305"/>
      <c r="I23" s="306"/>
      <c r="K23" s="305"/>
      <c r="L23" s="306"/>
    </row>
    <row r="24" spans="1:12" ht="13.5" thickBot="1">
      <c r="A24" s="711"/>
      <c r="B24" s="711"/>
      <c r="C24" s="711"/>
      <c r="D24" s="711"/>
      <c r="E24" s="711"/>
      <c r="F24" s="711"/>
      <c r="G24" s="711"/>
      <c r="H24" s="305"/>
      <c r="I24" s="306"/>
      <c r="K24" s="305"/>
      <c r="L24" s="306"/>
    </row>
    <row r="25" spans="1:12" ht="12.75">
      <c r="A25" s="314" t="s">
        <v>108</v>
      </c>
      <c r="B25" s="315"/>
      <c r="C25" s="316"/>
      <c r="D25" s="316"/>
      <c r="E25" s="316"/>
      <c r="F25" s="316"/>
      <c r="G25" s="316"/>
      <c r="H25" s="317" t="s">
        <v>109</v>
      </c>
      <c r="I25" s="318" t="s">
        <v>110</v>
      </c>
      <c r="J25" s="319"/>
      <c r="K25" s="320" t="s">
        <v>109</v>
      </c>
      <c r="L25" s="321" t="s">
        <v>110</v>
      </c>
    </row>
    <row r="26" spans="1:12" ht="12.75">
      <c r="A26" s="708"/>
      <c r="B26" s="709"/>
      <c r="C26" s="709"/>
      <c r="D26" s="709"/>
      <c r="E26" s="709"/>
      <c r="F26" s="709"/>
      <c r="G26" s="709"/>
      <c r="H26" s="294"/>
      <c r="I26" s="295"/>
      <c r="J26" s="291"/>
      <c r="K26" s="310"/>
      <c r="L26" s="311"/>
    </row>
    <row r="27" spans="1:12" ht="12.75">
      <c r="A27" s="712"/>
      <c r="B27" s="713"/>
      <c r="C27" s="713"/>
      <c r="D27" s="713"/>
      <c r="E27" s="713"/>
      <c r="F27" s="713"/>
      <c r="G27" s="713"/>
      <c r="H27" s="294"/>
      <c r="I27" s="295"/>
      <c r="J27" s="291"/>
      <c r="K27" s="310"/>
      <c r="L27" s="311"/>
    </row>
    <row r="28" spans="1:12" ht="12.75">
      <c r="A28" s="708"/>
      <c r="B28" s="709"/>
      <c r="C28" s="709"/>
      <c r="D28" s="709"/>
      <c r="E28" s="709"/>
      <c r="F28" s="709"/>
      <c r="G28" s="709"/>
      <c r="H28" s="294"/>
      <c r="I28" s="295"/>
      <c r="J28" s="291"/>
      <c r="K28" s="310"/>
      <c r="L28" s="311"/>
    </row>
    <row r="29" spans="1:12" ht="13.5" thickBot="1">
      <c r="A29" s="708"/>
      <c r="B29" s="709"/>
      <c r="C29" s="709"/>
      <c r="D29" s="709"/>
      <c r="E29" s="709"/>
      <c r="F29" s="709"/>
      <c r="G29" s="709"/>
      <c r="H29" s="294"/>
      <c r="I29" s="295"/>
      <c r="J29" s="291"/>
      <c r="K29" s="310"/>
      <c r="L29" s="311"/>
    </row>
    <row r="30" spans="1:12" ht="13.5" thickBot="1">
      <c r="A30" s="301"/>
      <c r="B30" s="301"/>
      <c r="C30" s="301"/>
      <c r="D30" s="301"/>
      <c r="E30" s="301"/>
      <c r="F30" s="301"/>
      <c r="G30" s="301"/>
      <c r="H30" s="302" t="s">
        <v>111</v>
      </c>
      <c r="I30" s="303">
        <f>SUM(I26:I29)</f>
        <v>0</v>
      </c>
      <c r="J30" s="291"/>
      <c r="K30" s="302" t="s">
        <v>111</v>
      </c>
      <c r="L30" s="304">
        <f>SUM(L26:L29)</f>
        <v>0</v>
      </c>
    </row>
    <row r="31" spans="1:12" ht="12.75">
      <c r="A31" s="301"/>
      <c r="B31" s="301"/>
      <c r="C31" s="301"/>
      <c r="D31" s="301"/>
      <c r="E31" s="301"/>
      <c r="F31" s="301"/>
      <c r="G31" s="301"/>
      <c r="H31" s="342"/>
      <c r="I31" s="343"/>
      <c r="J31" s="344"/>
      <c r="K31" s="342"/>
      <c r="L31" s="345"/>
    </row>
    <row r="32" spans="1:12" ht="12.75">
      <c r="A32" s="710" t="s">
        <v>77</v>
      </c>
      <c r="B32" s="662"/>
      <c r="C32" s="662"/>
      <c r="D32" s="662"/>
      <c r="E32" s="662"/>
      <c r="F32" s="662"/>
      <c r="G32" s="662"/>
      <c r="H32" s="305"/>
      <c r="I32" s="306"/>
      <c r="J32" s="307"/>
      <c r="K32" s="305"/>
      <c r="L32" s="306"/>
    </row>
    <row r="33" spans="1:12" ht="13.5" thickBot="1">
      <c r="A33" s="711"/>
      <c r="B33" s="711"/>
      <c r="C33" s="711"/>
      <c r="D33" s="711"/>
      <c r="E33" s="711"/>
      <c r="F33" s="711"/>
      <c r="G33" s="711"/>
      <c r="H33" s="305"/>
      <c r="I33" s="306"/>
      <c r="J33" s="307"/>
      <c r="K33" s="305"/>
      <c r="L33" s="306"/>
    </row>
    <row r="34" spans="1:12" ht="12.75">
      <c r="A34" s="322" t="s">
        <v>108</v>
      </c>
      <c r="B34" s="323"/>
      <c r="C34" s="324"/>
      <c r="D34" s="324"/>
      <c r="E34" s="324"/>
      <c r="F34" s="324"/>
      <c r="G34" s="324"/>
      <c r="H34" s="317" t="s">
        <v>109</v>
      </c>
      <c r="I34" s="325" t="s">
        <v>110</v>
      </c>
      <c r="J34" s="286"/>
      <c r="K34" s="320" t="s">
        <v>109</v>
      </c>
      <c r="L34" s="321" t="s">
        <v>110</v>
      </c>
    </row>
    <row r="35" spans="1:12" ht="12.75">
      <c r="A35" s="706"/>
      <c r="B35" s="707"/>
      <c r="C35" s="707"/>
      <c r="D35" s="707"/>
      <c r="E35" s="707"/>
      <c r="F35" s="707"/>
      <c r="G35" s="707"/>
      <c r="H35" s="294"/>
      <c r="I35" s="295"/>
      <c r="J35" s="291"/>
      <c r="K35" s="310"/>
      <c r="L35" s="311"/>
    </row>
    <row r="36" spans="1:12" ht="13.5" thickBot="1">
      <c r="A36" s="706"/>
      <c r="B36" s="707"/>
      <c r="C36" s="707"/>
      <c r="D36" s="707"/>
      <c r="E36" s="707"/>
      <c r="F36" s="707"/>
      <c r="G36" s="707"/>
      <c r="H36" s="294"/>
      <c r="I36" s="295"/>
      <c r="J36" s="291"/>
      <c r="K36" s="310"/>
      <c r="L36" s="311"/>
    </row>
    <row r="37" spans="1:12" ht="13.5" thickBot="1">
      <c r="A37" s="301"/>
      <c r="B37" s="301"/>
      <c r="C37" s="301"/>
      <c r="D37" s="301"/>
      <c r="E37" s="301"/>
      <c r="F37" s="301"/>
      <c r="G37" s="301"/>
      <c r="H37" s="302" t="s">
        <v>111</v>
      </c>
      <c r="I37" s="303">
        <f>SUM(I35:I36)</f>
        <v>0</v>
      </c>
      <c r="J37" s="291"/>
      <c r="K37" s="302" t="s">
        <v>111</v>
      </c>
      <c r="L37" s="304">
        <f>SUM(L35:L36)</f>
        <v>0</v>
      </c>
    </row>
    <row r="38" spans="1:12" ht="12.75">
      <c r="A38" s="301"/>
      <c r="B38" s="301"/>
      <c r="C38" s="301"/>
      <c r="D38" s="301"/>
      <c r="E38" s="301"/>
      <c r="F38" s="301"/>
      <c r="G38" s="301"/>
      <c r="H38" s="342"/>
      <c r="I38" s="343"/>
      <c r="J38" s="344"/>
      <c r="K38" s="342"/>
      <c r="L38" s="345"/>
    </row>
    <row r="39" spans="1:12" ht="13.5" thickBot="1">
      <c r="A39" s="726" t="s">
        <v>258</v>
      </c>
      <c r="B39" s="711"/>
      <c r="C39" s="711"/>
      <c r="D39" s="711"/>
      <c r="E39" s="711"/>
      <c r="F39" s="711"/>
      <c r="G39" s="711"/>
      <c r="H39" s="305"/>
      <c r="I39" s="306"/>
      <c r="J39" s="307"/>
      <c r="K39" s="305"/>
      <c r="L39" s="306"/>
    </row>
    <row r="40" spans="1:12" ht="12.75">
      <c r="A40" s="322" t="s">
        <v>108</v>
      </c>
      <c r="B40" s="323"/>
      <c r="C40" s="324"/>
      <c r="D40" s="324"/>
      <c r="E40" s="324"/>
      <c r="F40" s="324"/>
      <c r="G40" s="324"/>
      <c r="H40" s="317" t="s">
        <v>109</v>
      </c>
      <c r="I40" s="325" t="s">
        <v>110</v>
      </c>
      <c r="J40" s="286"/>
      <c r="K40" s="320" t="s">
        <v>109</v>
      </c>
      <c r="L40" s="321" t="s">
        <v>110</v>
      </c>
    </row>
    <row r="41" spans="1:12" ht="12.75">
      <c r="A41" s="706"/>
      <c r="B41" s="707"/>
      <c r="C41" s="707"/>
      <c r="D41" s="707"/>
      <c r="E41" s="707"/>
      <c r="F41" s="707"/>
      <c r="G41" s="707"/>
      <c r="H41" s="294"/>
      <c r="I41" s="346"/>
      <c r="J41" s="291"/>
      <c r="K41" s="310"/>
      <c r="L41" s="347"/>
    </row>
    <row r="42" spans="1:12" ht="13.5" thickBot="1">
      <c r="A42" s="706"/>
      <c r="B42" s="707"/>
      <c r="C42" s="707"/>
      <c r="D42" s="707"/>
      <c r="E42" s="707"/>
      <c r="F42" s="707"/>
      <c r="G42" s="707"/>
      <c r="H42" s="326"/>
      <c r="I42" s="348"/>
      <c r="J42" s="291"/>
      <c r="K42" s="328"/>
      <c r="L42" s="349"/>
    </row>
    <row r="43" spans="1:12" ht="13.5" thickBot="1">
      <c r="A43" s="301"/>
      <c r="B43" s="301"/>
      <c r="C43" s="301"/>
      <c r="D43" s="301"/>
      <c r="E43" s="301"/>
      <c r="F43" s="301"/>
      <c r="G43" s="301"/>
      <c r="H43" s="302" t="s">
        <v>111</v>
      </c>
      <c r="I43" s="303">
        <f>SUM(I41:I42)</f>
        <v>0</v>
      </c>
      <c r="J43" s="291"/>
      <c r="K43" s="302" t="s">
        <v>111</v>
      </c>
      <c r="L43" s="304">
        <f>SUM(L41:L42)</f>
        <v>0</v>
      </c>
    </row>
    <row r="44" spans="1:12" ht="13.5" thickBot="1">
      <c r="A44" s="301"/>
      <c r="B44" s="301"/>
      <c r="C44" s="301"/>
      <c r="D44" s="301"/>
      <c r="E44" s="301"/>
      <c r="F44" s="301"/>
      <c r="G44" s="301"/>
      <c r="H44" s="301"/>
      <c r="I44" s="330" t="s">
        <v>165</v>
      </c>
      <c r="J44" s="331"/>
      <c r="L44" s="332" t="s">
        <v>166</v>
      </c>
    </row>
    <row r="45" spans="1:12" ht="13.5" thickBot="1">
      <c r="A45" s="730" t="s">
        <v>70</v>
      </c>
      <c r="B45" s="687"/>
      <c r="C45" s="687"/>
      <c r="D45" s="687"/>
      <c r="E45" s="687"/>
      <c r="F45" s="687"/>
      <c r="G45" s="731"/>
      <c r="H45" s="334" t="s">
        <v>111</v>
      </c>
      <c r="I45" s="335">
        <f>I12+I21+I30+I37+I43</f>
        <v>0</v>
      </c>
      <c r="J45" s="336"/>
      <c r="K45" s="334" t="s">
        <v>111</v>
      </c>
      <c r="L45" s="335">
        <f>L12+L21+L30+L37+L43</f>
        <v>0</v>
      </c>
    </row>
    <row r="46" spans="1:12" ht="12.75">
      <c r="A46" s="270"/>
      <c r="G46" s="333"/>
      <c r="H46" s="332"/>
      <c r="I46" s="350"/>
      <c r="J46" s="339"/>
      <c r="K46" s="332"/>
      <c r="L46" s="350"/>
    </row>
    <row r="47" spans="1:12" ht="13.5" thickBot="1">
      <c r="A47" s="270"/>
      <c r="G47" s="333"/>
      <c r="H47" s="332"/>
      <c r="I47" s="330" t="s">
        <v>165</v>
      </c>
      <c r="J47" s="331"/>
      <c r="L47" s="332" t="s">
        <v>166</v>
      </c>
    </row>
    <row r="48" spans="1:12" ht="13.5" thickBot="1">
      <c r="A48" s="730" t="s">
        <v>159</v>
      </c>
      <c r="B48" s="687"/>
      <c r="C48" s="687"/>
      <c r="D48" s="687"/>
      <c r="E48" s="687"/>
      <c r="F48" s="687"/>
      <c r="G48" s="687"/>
      <c r="H48" s="334" t="s">
        <v>111</v>
      </c>
      <c r="I48" s="335">
        <f>I45+'Inventory 5'!I46</f>
        <v>0</v>
      </c>
      <c r="J48" s="336"/>
      <c r="K48" s="334" t="s">
        <v>111</v>
      </c>
      <c r="L48" s="335">
        <f>L45+'Inventory 5'!L46</f>
        <v>0</v>
      </c>
    </row>
    <row r="49" spans="1:12" ht="12.75">
      <c r="A49" s="270"/>
      <c r="G49" s="333"/>
      <c r="H49" s="332"/>
      <c r="I49" s="338"/>
      <c r="J49" s="339"/>
      <c r="K49" s="332"/>
      <c r="L49" s="340"/>
    </row>
    <row r="55" spans="1:12" ht="12.75">
      <c r="A55" s="260"/>
      <c r="D55" s="716">
        <f>'Page 1'!H3</f>
        <v>0</v>
      </c>
      <c r="E55" s="725"/>
      <c r="F55" s="725"/>
      <c r="G55" s="725"/>
      <c r="H55" s="725"/>
      <c r="I55" s="716">
        <f ca="1">NOW()</f>
        <v>37593.70103993056</v>
      </c>
      <c r="J55" s="716"/>
      <c r="K55" s="716"/>
      <c r="L55" s="253" t="s">
        <v>269</v>
      </c>
    </row>
  </sheetData>
  <sheetProtection password="CC22" sheet="1" objects="1" scenarios="1"/>
  <mergeCells count="28">
    <mergeCell ref="H3:L3"/>
    <mergeCell ref="H4:I4"/>
    <mergeCell ref="K4:L4"/>
    <mergeCell ref="A14:G15"/>
    <mergeCell ref="A23:G24"/>
    <mergeCell ref="A8:G8"/>
    <mergeCell ref="A9:G9"/>
    <mergeCell ref="A10:G10"/>
    <mergeCell ref="A11:G11"/>
    <mergeCell ref="A17:G17"/>
    <mergeCell ref="A18:G18"/>
    <mergeCell ref="A19:G19"/>
    <mergeCell ref="A20:G20"/>
    <mergeCell ref="A28:G28"/>
    <mergeCell ref="A29:G29"/>
    <mergeCell ref="A32:G33"/>
    <mergeCell ref="A26:G26"/>
    <mergeCell ref="A27:G27"/>
    <mergeCell ref="A39:G39"/>
    <mergeCell ref="A4:G6"/>
    <mergeCell ref="I55:K55"/>
    <mergeCell ref="A41:G41"/>
    <mergeCell ref="A42:G42"/>
    <mergeCell ref="A48:G48"/>
    <mergeCell ref="A45:G45"/>
    <mergeCell ref="D55:H55"/>
    <mergeCell ref="A35:G35"/>
    <mergeCell ref="A36:G36"/>
  </mergeCells>
  <printOptions horizontalCentered="1"/>
  <pageMargins left="0.6" right="0.75" top="0.6" bottom="0.6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16"/>
  <sheetViews>
    <sheetView workbookViewId="0" topLeftCell="A1">
      <selection activeCell="D4" sqref="D4"/>
    </sheetView>
  </sheetViews>
  <sheetFormatPr defaultColWidth="9.140625" defaultRowHeight="12.75"/>
  <cols>
    <col min="1" max="1" width="0.85546875" style="220" customWidth="1"/>
    <col min="2" max="2" width="5.8515625" style="220" customWidth="1"/>
    <col min="3" max="3" width="5.7109375" style="220" customWidth="1"/>
    <col min="4" max="4" width="11.00390625" style="220" customWidth="1"/>
    <col min="5" max="5" width="6.421875" style="220" customWidth="1"/>
    <col min="6" max="6" width="9.8515625" style="352" customWidth="1"/>
    <col min="7" max="7" width="2.421875" style="220" customWidth="1"/>
    <col min="8" max="8" width="10.140625" style="352" customWidth="1"/>
    <col min="9" max="9" width="2.421875" style="220" customWidth="1"/>
    <col min="10" max="10" width="10.28125" style="352" customWidth="1"/>
    <col min="11" max="11" width="0.9921875" style="353" customWidth="1"/>
    <col min="12" max="12" width="10.28125" style="352" customWidth="1"/>
    <col min="13" max="13" width="2.8515625" style="353" customWidth="1"/>
    <col min="14" max="14" width="9.8515625" style="352" customWidth="1"/>
    <col min="15" max="15" width="3.00390625" style="353" customWidth="1"/>
    <col min="16" max="16" width="10.140625" style="352" customWidth="1"/>
    <col min="17" max="17" width="8.28125" style="482" customWidth="1"/>
    <col min="18" max="18" width="10.421875" style="483" customWidth="1"/>
    <col min="19" max="19" width="0.71875" style="220" customWidth="1"/>
    <col min="20" max="20" width="0" style="220" hidden="1" customWidth="1"/>
    <col min="21" max="21" width="5.28125" style="220" customWidth="1"/>
    <col min="22" max="22" width="4.421875" style="220" customWidth="1"/>
    <col min="23" max="23" width="2.140625" style="220" customWidth="1"/>
    <col min="24" max="24" width="11.7109375" style="220" customWidth="1"/>
    <col min="25" max="16384" width="8.8515625" style="220" customWidth="1"/>
  </cols>
  <sheetData>
    <row r="1" spans="1:22" ht="18.75" customHeight="1">
      <c r="A1" s="351" t="s">
        <v>114</v>
      </c>
      <c r="P1" s="740" t="s">
        <v>175</v>
      </c>
      <c r="Q1" s="741"/>
      <c r="R1" s="741"/>
      <c r="S1" s="741"/>
      <c r="T1" s="741"/>
      <c r="U1" s="741"/>
      <c r="V1" s="741"/>
    </row>
    <row r="2" spans="2:22" ht="13.5" thickBot="1">
      <c r="B2" s="220" t="s">
        <v>176</v>
      </c>
      <c r="P2" s="741"/>
      <c r="Q2" s="741"/>
      <c r="R2" s="741"/>
      <c r="S2" s="741"/>
      <c r="T2" s="741"/>
      <c r="U2" s="741"/>
      <c r="V2" s="741"/>
    </row>
    <row r="3" spans="1:123" s="222" customFormat="1" ht="53.25" customHeight="1" thickBot="1">
      <c r="A3" s="354"/>
      <c r="B3" s="732" t="s">
        <v>116</v>
      </c>
      <c r="C3" s="733"/>
      <c r="D3" s="355" t="s">
        <v>117</v>
      </c>
      <c r="E3" s="356" t="s">
        <v>118</v>
      </c>
      <c r="F3" s="357" t="s">
        <v>119</v>
      </c>
      <c r="G3" s="356" t="s">
        <v>120</v>
      </c>
      <c r="H3" s="357" t="s">
        <v>121</v>
      </c>
      <c r="I3" s="356" t="s">
        <v>122</v>
      </c>
      <c r="J3" s="357" t="s">
        <v>123</v>
      </c>
      <c r="K3" s="358" t="s">
        <v>115</v>
      </c>
      <c r="L3" s="359" t="s">
        <v>124</v>
      </c>
      <c r="M3" s="360" t="s">
        <v>125</v>
      </c>
      <c r="N3" s="357" t="s">
        <v>126</v>
      </c>
      <c r="O3" s="360" t="s">
        <v>122</v>
      </c>
      <c r="P3" s="357" t="s">
        <v>127</v>
      </c>
      <c r="Q3" s="361" t="s">
        <v>128</v>
      </c>
      <c r="R3" s="362" t="s">
        <v>129</v>
      </c>
      <c r="S3" s="363"/>
      <c r="U3" s="747" t="s">
        <v>71</v>
      </c>
      <c r="V3" s="748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</row>
    <row r="4" spans="1:22" ht="14.25" customHeight="1" thickBot="1">
      <c r="A4" s="235"/>
      <c r="B4" s="736" t="s">
        <v>174</v>
      </c>
      <c r="C4" s="737"/>
      <c r="D4" s="364"/>
      <c r="E4" s="365"/>
      <c r="F4" s="366"/>
      <c r="G4" s="367" t="s">
        <v>120</v>
      </c>
      <c r="H4" s="366"/>
      <c r="I4" s="367" t="s">
        <v>97</v>
      </c>
      <c r="J4" s="368">
        <f>F4+H4</f>
        <v>0</v>
      </c>
      <c r="K4" s="369"/>
      <c r="L4" s="366"/>
      <c r="M4" s="370" t="s">
        <v>120</v>
      </c>
      <c r="N4" s="366"/>
      <c r="O4" s="371" t="s">
        <v>122</v>
      </c>
      <c r="P4" s="368">
        <f aca="true" t="shared" si="0" ref="P4:P11">L4+N4</f>
        <v>0</v>
      </c>
      <c r="Q4" s="372"/>
      <c r="R4" s="373">
        <f aca="true" t="shared" si="1" ref="R4:R9">(J4-P4)*Q4</f>
        <v>0</v>
      </c>
      <c r="S4" s="306"/>
      <c r="U4" s="749"/>
      <c r="V4" s="750"/>
    </row>
    <row r="5" spans="1:22" ht="14.25" customHeight="1" thickBot="1">
      <c r="A5" s="374"/>
      <c r="B5" s="375">
        <v>37135</v>
      </c>
      <c r="C5" s="376">
        <f>C7-1</f>
        <v>-1</v>
      </c>
      <c r="D5" s="377"/>
      <c r="E5" s="378"/>
      <c r="F5" s="379"/>
      <c r="G5" s="380" t="s">
        <v>120</v>
      </c>
      <c r="H5" s="379"/>
      <c r="I5" s="367" t="s">
        <v>97</v>
      </c>
      <c r="J5" s="381">
        <f aca="true" t="shared" si="2" ref="J5:J12">F5+H5</f>
        <v>0</v>
      </c>
      <c r="K5" s="382"/>
      <c r="L5" s="379"/>
      <c r="M5" s="370" t="s">
        <v>120</v>
      </c>
      <c r="N5" s="379"/>
      <c r="O5" s="383" t="s">
        <v>122</v>
      </c>
      <c r="P5" s="381">
        <f t="shared" si="0"/>
        <v>0</v>
      </c>
      <c r="Q5" s="384"/>
      <c r="R5" s="385">
        <f t="shared" si="1"/>
        <v>0</v>
      </c>
      <c r="S5" s="306"/>
      <c r="U5" s="749"/>
      <c r="V5" s="750"/>
    </row>
    <row r="6" spans="1:22" ht="14.25" customHeight="1" thickBot="1">
      <c r="A6" s="386"/>
      <c r="B6" s="387"/>
      <c r="C6" s="388" t="s">
        <v>130</v>
      </c>
      <c r="D6" s="377"/>
      <c r="E6" s="378"/>
      <c r="F6" s="379"/>
      <c r="G6" s="380" t="s">
        <v>120</v>
      </c>
      <c r="H6" s="379"/>
      <c r="I6" s="367" t="s">
        <v>97</v>
      </c>
      <c r="J6" s="381">
        <f t="shared" si="2"/>
        <v>0</v>
      </c>
      <c r="K6" s="382"/>
      <c r="L6" s="379"/>
      <c r="M6" s="370" t="s">
        <v>120</v>
      </c>
      <c r="N6" s="379"/>
      <c r="O6" s="383" t="s">
        <v>122</v>
      </c>
      <c r="P6" s="381">
        <f t="shared" si="0"/>
        <v>0</v>
      </c>
      <c r="Q6" s="384"/>
      <c r="R6" s="385">
        <f t="shared" si="1"/>
        <v>0</v>
      </c>
      <c r="S6" s="306"/>
      <c r="U6" s="749"/>
      <c r="V6" s="750"/>
    </row>
    <row r="7" spans="1:22" ht="14.25" customHeight="1" thickBot="1">
      <c r="A7" s="389"/>
      <c r="B7" s="390">
        <v>37256</v>
      </c>
      <c r="C7" s="391">
        <f>'Page 1'!H13</f>
        <v>0</v>
      </c>
      <c r="D7" s="377"/>
      <c r="E7" s="378"/>
      <c r="F7" s="379"/>
      <c r="G7" s="380" t="s">
        <v>120</v>
      </c>
      <c r="H7" s="379"/>
      <c r="I7" s="367" t="s">
        <v>97</v>
      </c>
      <c r="J7" s="381">
        <f t="shared" si="2"/>
        <v>0</v>
      </c>
      <c r="K7" s="382"/>
      <c r="L7" s="379"/>
      <c r="M7" s="370" t="s">
        <v>120</v>
      </c>
      <c r="N7" s="379"/>
      <c r="O7" s="383" t="s">
        <v>122</v>
      </c>
      <c r="P7" s="381">
        <f t="shared" si="0"/>
        <v>0</v>
      </c>
      <c r="Q7" s="384"/>
      <c r="R7" s="385">
        <f t="shared" si="1"/>
        <v>0</v>
      </c>
      <c r="S7" s="306"/>
      <c r="U7" s="749"/>
      <c r="V7" s="750"/>
    </row>
    <row r="8" spans="1:22" ht="14.25" customHeight="1" thickBot="1">
      <c r="A8" s="389"/>
      <c r="B8" s="392"/>
      <c r="C8" s="393"/>
      <c r="D8" s="377"/>
      <c r="E8" s="378"/>
      <c r="F8" s="379"/>
      <c r="G8" s="380" t="s">
        <v>120</v>
      </c>
      <c r="H8" s="379"/>
      <c r="I8" s="367" t="s">
        <v>97</v>
      </c>
      <c r="J8" s="381">
        <f t="shared" si="2"/>
        <v>0</v>
      </c>
      <c r="K8" s="382"/>
      <c r="L8" s="379"/>
      <c r="M8" s="370" t="s">
        <v>120</v>
      </c>
      <c r="N8" s="379"/>
      <c r="O8" s="383" t="s">
        <v>122</v>
      </c>
      <c r="P8" s="381">
        <f t="shared" si="0"/>
        <v>0</v>
      </c>
      <c r="Q8" s="384"/>
      <c r="R8" s="385">
        <f t="shared" si="1"/>
        <v>0</v>
      </c>
      <c r="S8" s="306"/>
      <c r="U8" s="749"/>
      <c r="V8" s="750"/>
    </row>
    <row r="9" spans="1:22" ht="14.25" customHeight="1" thickBot="1">
      <c r="A9" s="389"/>
      <c r="B9" s="394"/>
      <c r="C9" s="395"/>
      <c r="D9" s="396"/>
      <c r="E9" s="397"/>
      <c r="F9" s="398"/>
      <c r="G9" s="399" t="s">
        <v>120</v>
      </c>
      <c r="H9" s="398"/>
      <c r="I9" s="400" t="s">
        <v>97</v>
      </c>
      <c r="J9" s="401">
        <f t="shared" si="2"/>
        <v>0</v>
      </c>
      <c r="K9" s="402"/>
      <c r="L9" s="398"/>
      <c r="M9" s="403" t="s">
        <v>120</v>
      </c>
      <c r="N9" s="398"/>
      <c r="O9" s="404" t="s">
        <v>122</v>
      </c>
      <c r="P9" s="401">
        <f t="shared" si="0"/>
        <v>0</v>
      </c>
      <c r="Q9" s="405"/>
      <c r="R9" s="406">
        <f t="shared" si="1"/>
        <v>0</v>
      </c>
      <c r="S9" s="306"/>
      <c r="U9" s="751"/>
      <c r="V9" s="752"/>
    </row>
    <row r="10" spans="1:22" ht="14.25" customHeight="1">
      <c r="A10" s="235"/>
      <c r="B10" s="736" t="s">
        <v>132</v>
      </c>
      <c r="C10" s="737"/>
      <c r="D10" s="407"/>
      <c r="E10" s="408"/>
      <c r="F10" s="409"/>
      <c r="G10" s="410" t="s">
        <v>120</v>
      </c>
      <c r="H10" s="409"/>
      <c r="I10" s="410" t="s">
        <v>97</v>
      </c>
      <c r="J10" s="411">
        <f>F10+H10</f>
        <v>0</v>
      </c>
      <c r="K10" s="412"/>
      <c r="L10" s="409"/>
      <c r="M10" s="413" t="s">
        <v>120</v>
      </c>
      <c r="N10" s="409"/>
      <c r="O10" s="414" t="s">
        <v>122</v>
      </c>
      <c r="P10" s="411">
        <f t="shared" si="0"/>
        <v>0</v>
      </c>
      <c r="Q10" s="415"/>
      <c r="R10" s="416">
        <f aca="true" t="shared" si="3" ref="R10:R15">(J10-P10)*Q10</f>
        <v>0</v>
      </c>
      <c r="S10" s="306"/>
      <c r="U10" s="417">
        <f>C7</f>
        <v>0</v>
      </c>
      <c r="V10" s="418" t="s">
        <v>177</v>
      </c>
    </row>
    <row r="11" spans="1:22" ht="14.25" customHeight="1">
      <c r="A11" s="374"/>
      <c r="B11" s="390">
        <v>36892</v>
      </c>
      <c r="C11" s="419">
        <f>C7+1</f>
        <v>1</v>
      </c>
      <c r="D11" s="420"/>
      <c r="E11" s="421"/>
      <c r="F11" s="422"/>
      <c r="G11" s="380" t="s">
        <v>120</v>
      </c>
      <c r="H11" s="422"/>
      <c r="I11" s="380" t="s">
        <v>97</v>
      </c>
      <c r="J11" s="381">
        <f t="shared" si="2"/>
        <v>0</v>
      </c>
      <c r="K11" s="423"/>
      <c r="L11" s="422"/>
      <c r="M11" s="424" t="s">
        <v>120</v>
      </c>
      <c r="N11" s="422"/>
      <c r="O11" s="383" t="s">
        <v>122</v>
      </c>
      <c r="P11" s="381">
        <f t="shared" si="0"/>
        <v>0</v>
      </c>
      <c r="Q11" s="425"/>
      <c r="R11" s="385">
        <f t="shared" si="3"/>
        <v>0</v>
      </c>
      <c r="S11" s="306"/>
      <c r="U11" s="744">
        <f>SUM(H4:H9)</f>
        <v>0</v>
      </c>
      <c r="V11" s="743"/>
    </row>
    <row r="12" spans="1:22" ht="14.25" customHeight="1">
      <c r="A12" s="426"/>
      <c r="B12" s="305"/>
      <c r="C12" s="427" t="s">
        <v>130</v>
      </c>
      <c r="D12" s="420"/>
      <c r="E12" s="421"/>
      <c r="F12" s="422"/>
      <c r="G12" s="380" t="s">
        <v>120</v>
      </c>
      <c r="H12" s="422"/>
      <c r="I12" s="380" t="s">
        <v>97</v>
      </c>
      <c r="J12" s="381">
        <f t="shared" si="2"/>
        <v>0</v>
      </c>
      <c r="K12" s="423"/>
      <c r="L12" s="422"/>
      <c r="M12" s="424" t="s">
        <v>120</v>
      </c>
      <c r="N12" s="422"/>
      <c r="O12" s="383" t="s">
        <v>122</v>
      </c>
      <c r="P12" s="381">
        <f>L12+N12</f>
        <v>0</v>
      </c>
      <c r="Q12" s="425"/>
      <c r="R12" s="385">
        <f t="shared" si="3"/>
        <v>0</v>
      </c>
      <c r="S12" s="306"/>
      <c r="U12" s="417">
        <f>C11</f>
        <v>1</v>
      </c>
      <c r="V12" s="428" t="s">
        <v>178</v>
      </c>
    </row>
    <row r="13" spans="1:22" ht="14.25" customHeight="1">
      <c r="A13" s="389"/>
      <c r="B13" s="390">
        <v>37256</v>
      </c>
      <c r="C13" s="429">
        <f>C7+1</f>
        <v>1</v>
      </c>
      <c r="D13" s="420"/>
      <c r="E13" s="421"/>
      <c r="F13" s="422"/>
      <c r="G13" s="380" t="s">
        <v>120</v>
      </c>
      <c r="H13" s="422"/>
      <c r="I13" s="380" t="s">
        <v>97</v>
      </c>
      <c r="J13" s="381">
        <f aca="true" t="shared" si="4" ref="J13:J21">F13+H13</f>
        <v>0</v>
      </c>
      <c r="K13" s="423"/>
      <c r="L13" s="422"/>
      <c r="M13" s="424" t="s">
        <v>120</v>
      </c>
      <c r="N13" s="422"/>
      <c r="O13" s="383" t="s">
        <v>122</v>
      </c>
      <c r="P13" s="381">
        <f>L13+N13</f>
        <v>0</v>
      </c>
      <c r="Q13" s="425"/>
      <c r="R13" s="385">
        <f t="shared" si="3"/>
        <v>0</v>
      </c>
      <c r="S13" s="306"/>
      <c r="U13" s="742">
        <f>SUM(N10:N15)</f>
        <v>0</v>
      </c>
      <c r="V13" s="743"/>
    </row>
    <row r="14" spans="1:22" ht="14.25" customHeight="1" thickBot="1">
      <c r="A14" s="389"/>
      <c r="B14" s="392"/>
      <c r="C14" s="430"/>
      <c r="D14" s="420"/>
      <c r="E14" s="421"/>
      <c r="F14" s="422"/>
      <c r="G14" s="380" t="s">
        <v>120</v>
      </c>
      <c r="H14" s="422"/>
      <c r="I14" s="380" t="s">
        <v>97</v>
      </c>
      <c r="J14" s="381">
        <f t="shared" si="4"/>
        <v>0</v>
      </c>
      <c r="K14" s="423"/>
      <c r="L14" s="422"/>
      <c r="M14" s="424" t="s">
        <v>120</v>
      </c>
      <c r="N14" s="422"/>
      <c r="O14" s="383" t="s">
        <v>122</v>
      </c>
      <c r="P14" s="381">
        <f>L14+N14</f>
        <v>0</v>
      </c>
      <c r="Q14" s="425"/>
      <c r="R14" s="385">
        <f t="shared" si="3"/>
        <v>0</v>
      </c>
      <c r="S14" s="306"/>
      <c r="U14" s="745" t="b">
        <f>U11=U13</f>
        <v>1</v>
      </c>
      <c r="V14" s="746"/>
    </row>
    <row r="15" spans="1:19" ht="14.25" customHeight="1" thickBot="1">
      <c r="A15" s="235"/>
      <c r="B15" s="431"/>
      <c r="C15" s="432"/>
      <c r="D15" s="433"/>
      <c r="E15" s="434"/>
      <c r="F15" s="435"/>
      <c r="G15" s="436" t="s">
        <v>120</v>
      </c>
      <c r="H15" s="435"/>
      <c r="I15" s="437" t="s">
        <v>97</v>
      </c>
      <c r="J15" s="401">
        <f t="shared" si="4"/>
        <v>0</v>
      </c>
      <c r="K15" s="438"/>
      <c r="L15" s="435"/>
      <c r="M15" s="439" t="s">
        <v>120</v>
      </c>
      <c r="N15" s="435"/>
      <c r="O15" s="440" t="s">
        <v>122</v>
      </c>
      <c r="P15" s="441">
        <f>L15+N15</f>
        <v>0</v>
      </c>
      <c r="Q15" s="442"/>
      <c r="R15" s="443">
        <f t="shared" si="3"/>
        <v>0</v>
      </c>
      <c r="S15" s="306"/>
    </row>
    <row r="16" spans="1:22" ht="14.25" customHeight="1" thickBot="1">
      <c r="A16" s="235"/>
      <c r="B16" s="736" t="s">
        <v>133</v>
      </c>
      <c r="C16" s="737"/>
      <c r="D16" s="364"/>
      <c r="E16" s="365"/>
      <c r="F16" s="366"/>
      <c r="G16" s="367" t="s">
        <v>120</v>
      </c>
      <c r="H16" s="366"/>
      <c r="I16" s="367" t="s">
        <v>97</v>
      </c>
      <c r="J16" s="411">
        <f t="shared" si="4"/>
        <v>0</v>
      </c>
      <c r="K16" s="444"/>
      <c r="L16" s="366"/>
      <c r="M16" s="370" t="s">
        <v>120</v>
      </c>
      <c r="N16" s="366"/>
      <c r="O16" s="371" t="s">
        <v>122</v>
      </c>
      <c r="P16" s="368">
        <f aca="true" t="shared" si="5" ref="P16:P21">L16+N16</f>
        <v>0</v>
      </c>
      <c r="Q16" s="372"/>
      <c r="R16" s="373">
        <f aca="true" t="shared" si="6" ref="R16:R21">(J16-P16)*Q16</f>
        <v>0</v>
      </c>
      <c r="S16" s="306"/>
      <c r="U16" s="445">
        <f>C13</f>
        <v>1</v>
      </c>
      <c r="V16" s="446" t="s">
        <v>179</v>
      </c>
    </row>
    <row r="17" spans="1:22" ht="14.25" customHeight="1" thickBot="1">
      <c r="A17" s="374"/>
      <c r="B17" s="390">
        <v>36892</v>
      </c>
      <c r="C17" s="419">
        <f>C19</f>
        <v>2</v>
      </c>
      <c r="D17" s="377"/>
      <c r="E17" s="378"/>
      <c r="F17" s="379"/>
      <c r="G17" s="380" t="s">
        <v>120</v>
      </c>
      <c r="H17" s="379"/>
      <c r="I17" s="367" t="s">
        <v>97</v>
      </c>
      <c r="J17" s="381">
        <f t="shared" si="4"/>
        <v>0</v>
      </c>
      <c r="K17" s="423"/>
      <c r="L17" s="379"/>
      <c r="M17" s="370" t="s">
        <v>120</v>
      </c>
      <c r="N17" s="379"/>
      <c r="O17" s="383" t="s">
        <v>122</v>
      </c>
      <c r="P17" s="411">
        <f t="shared" si="5"/>
        <v>0</v>
      </c>
      <c r="Q17" s="384"/>
      <c r="R17" s="385">
        <f t="shared" si="6"/>
        <v>0</v>
      </c>
      <c r="S17" s="306"/>
      <c r="U17" s="744">
        <f>SUM(H10:H15)</f>
        <v>0</v>
      </c>
      <c r="V17" s="743"/>
    </row>
    <row r="18" spans="1:22" ht="14.25" customHeight="1" thickBot="1">
      <c r="A18" s="389"/>
      <c r="B18" s="305"/>
      <c r="C18" s="388" t="s">
        <v>130</v>
      </c>
      <c r="D18" s="377"/>
      <c r="E18" s="378"/>
      <c r="F18" s="379"/>
      <c r="G18" s="380" t="s">
        <v>120</v>
      </c>
      <c r="H18" s="379"/>
      <c r="I18" s="367" t="s">
        <v>97</v>
      </c>
      <c r="J18" s="381">
        <f t="shared" si="4"/>
        <v>0</v>
      </c>
      <c r="K18" s="423"/>
      <c r="L18" s="379"/>
      <c r="M18" s="370" t="s">
        <v>120</v>
      </c>
      <c r="N18" s="379"/>
      <c r="O18" s="383" t="s">
        <v>122</v>
      </c>
      <c r="P18" s="381">
        <f t="shared" si="5"/>
        <v>0</v>
      </c>
      <c r="Q18" s="384"/>
      <c r="R18" s="385">
        <f t="shared" si="6"/>
        <v>0</v>
      </c>
      <c r="S18" s="306"/>
      <c r="U18" s="417">
        <f>C17</f>
        <v>2</v>
      </c>
      <c r="V18" s="428" t="s">
        <v>178</v>
      </c>
    </row>
    <row r="19" spans="1:22" ht="14.25" customHeight="1" thickBot="1">
      <c r="A19" s="389"/>
      <c r="B19" s="390">
        <v>37256</v>
      </c>
      <c r="C19" s="429">
        <f>C13+1</f>
        <v>2</v>
      </c>
      <c r="D19" s="377"/>
      <c r="E19" s="378"/>
      <c r="F19" s="379"/>
      <c r="G19" s="380" t="s">
        <v>120</v>
      </c>
      <c r="H19" s="379"/>
      <c r="I19" s="367" t="s">
        <v>97</v>
      </c>
      <c r="J19" s="381">
        <f t="shared" si="4"/>
        <v>0</v>
      </c>
      <c r="K19" s="423"/>
      <c r="L19" s="379"/>
      <c r="M19" s="370" t="s">
        <v>120</v>
      </c>
      <c r="N19" s="379"/>
      <c r="O19" s="383" t="s">
        <v>122</v>
      </c>
      <c r="P19" s="381">
        <f t="shared" si="5"/>
        <v>0</v>
      </c>
      <c r="Q19" s="384"/>
      <c r="R19" s="385">
        <f t="shared" si="6"/>
        <v>0</v>
      </c>
      <c r="S19" s="306"/>
      <c r="U19" s="742">
        <f>SUM(N16:N21)</f>
        <v>0</v>
      </c>
      <c r="V19" s="743"/>
    </row>
    <row r="20" spans="1:22" ht="14.25" customHeight="1" thickBot="1">
      <c r="A20" s="389"/>
      <c r="B20" s="392"/>
      <c r="C20" s="430"/>
      <c r="D20" s="377"/>
      <c r="E20" s="378"/>
      <c r="F20" s="379"/>
      <c r="G20" s="380" t="s">
        <v>120</v>
      </c>
      <c r="H20" s="379"/>
      <c r="I20" s="367" t="s">
        <v>97</v>
      </c>
      <c r="J20" s="381">
        <f t="shared" si="4"/>
        <v>0</v>
      </c>
      <c r="K20" s="423"/>
      <c r="L20" s="379"/>
      <c r="M20" s="370" t="s">
        <v>120</v>
      </c>
      <c r="N20" s="379"/>
      <c r="O20" s="383" t="s">
        <v>122</v>
      </c>
      <c r="P20" s="381">
        <f t="shared" si="5"/>
        <v>0</v>
      </c>
      <c r="Q20" s="384"/>
      <c r="R20" s="385">
        <f t="shared" si="6"/>
        <v>0</v>
      </c>
      <c r="S20" s="306"/>
      <c r="U20" s="745" t="b">
        <f>U17=U19</f>
        <v>1</v>
      </c>
      <c r="V20" s="746"/>
    </row>
    <row r="21" spans="1:19" ht="14.25" customHeight="1" thickBot="1">
      <c r="A21" s="235"/>
      <c r="B21" s="431"/>
      <c r="C21" s="432"/>
      <c r="D21" s="396"/>
      <c r="E21" s="397"/>
      <c r="F21" s="398"/>
      <c r="G21" s="399" t="s">
        <v>120</v>
      </c>
      <c r="H21" s="398"/>
      <c r="I21" s="400" t="s">
        <v>97</v>
      </c>
      <c r="J21" s="401">
        <f t="shared" si="4"/>
        <v>0</v>
      </c>
      <c r="K21" s="447"/>
      <c r="L21" s="398"/>
      <c r="M21" s="403" t="s">
        <v>120</v>
      </c>
      <c r="N21" s="398"/>
      <c r="O21" s="404" t="s">
        <v>122</v>
      </c>
      <c r="P21" s="401">
        <f t="shared" si="5"/>
        <v>0</v>
      </c>
      <c r="Q21" s="405"/>
      <c r="R21" s="406">
        <f t="shared" si="6"/>
        <v>0</v>
      </c>
      <c r="S21" s="306"/>
    </row>
    <row r="22" spans="1:22" ht="14.25" customHeight="1" thickBot="1">
      <c r="A22" s="235"/>
      <c r="B22" s="736" t="s">
        <v>134</v>
      </c>
      <c r="C22" s="737"/>
      <c r="D22" s="448"/>
      <c r="E22" s="449"/>
      <c r="F22" s="450"/>
      <c r="G22" s="367" t="s">
        <v>120</v>
      </c>
      <c r="H22" s="450"/>
      <c r="I22" s="367" t="s">
        <v>97</v>
      </c>
      <c r="J22" s="368">
        <f aca="true" t="shared" si="7" ref="J22:J27">F22+H22</f>
        <v>0</v>
      </c>
      <c r="K22" s="444"/>
      <c r="L22" s="450"/>
      <c r="M22" s="370" t="s">
        <v>120</v>
      </c>
      <c r="N22" s="450"/>
      <c r="O22" s="371" t="s">
        <v>122</v>
      </c>
      <c r="P22" s="368">
        <f aca="true" t="shared" si="8" ref="P22:P27">L22+N22</f>
        <v>0</v>
      </c>
      <c r="Q22" s="451"/>
      <c r="R22" s="373">
        <f aca="true" t="shared" si="9" ref="R22:R27">(J22-P22)*Q22</f>
        <v>0</v>
      </c>
      <c r="S22" s="306"/>
      <c r="U22" s="445">
        <f>C19</f>
        <v>2</v>
      </c>
      <c r="V22" s="452" t="s">
        <v>177</v>
      </c>
    </row>
    <row r="23" spans="1:22" ht="14.25" customHeight="1" thickBot="1">
      <c r="A23" s="374"/>
      <c r="B23" s="390">
        <v>36892</v>
      </c>
      <c r="C23" s="419">
        <f>C25</f>
        <v>3</v>
      </c>
      <c r="D23" s="420"/>
      <c r="E23" s="421"/>
      <c r="F23" s="422"/>
      <c r="G23" s="380" t="s">
        <v>120</v>
      </c>
      <c r="H23" s="422"/>
      <c r="I23" s="367" t="s">
        <v>97</v>
      </c>
      <c r="J23" s="381">
        <f t="shared" si="7"/>
        <v>0</v>
      </c>
      <c r="K23" s="423"/>
      <c r="L23" s="422"/>
      <c r="M23" s="370" t="s">
        <v>120</v>
      </c>
      <c r="N23" s="422"/>
      <c r="O23" s="383" t="s">
        <v>122</v>
      </c>
      <c r="P23" s="381">
        <f t="shared" si="8"/>
        <v>0</v>
      </c>
      <c r="Q23" s="425"/>
      <c r="R23" s="385">
        <f t="shared" si="9"/>
        <v>0</v>
      </c>
      <c r="S23" s="306"/>
      <c r="U23" s="744">
        <f>SUM(H16:H21)</f>
        <v>0</v>
      </c>
      <c r="V23" s="743"/>
    </row>
    <row r="24" spans="1:22" ht="14.25" customHeight="1" thickBot="1">
      <c r="A24" s="389"/>
      <c r="B24" s="305"/>
      <c r="C24" s="388" t="s">
        <v>130</v>
      </c>
      <c r="D24" s="420"/>
      <c r="E24" s="421"/>
      <c r="F24" s="422"/>
      <c r="G24" s="380" t="s">
        <v>120</v>
      </c>
      <c r="H24" s="422"/>
      <c r="I24" s="367" t="s">
        <v>97</v>
      </c>
      <c r="J24" s="381">
        <f t="shared" si="7"/>
        <v>0</v>
      </c>
      <c r="K24" s="423"/>
      <c r="L24" s="422"/>
      <c r="M24" s="370" t="s">
        <v>120</v>
      </c>
      <c r="N24" s="422"/>
      <c r="O24" s="383" t="s">
        <v>122</v>
      </c>
      <c r="P24" s="381">
        <f t="shared" si="8"/>
        <v>0</v>
      </c>
      <c r="Q24" s="425"/>
      <c r="R24" s="385">
        <f t="shared" si="9"/>
        <v>0</v>
      </c>
      <c r="S24" s="306"/>
      <c r="U24" s="417">
        <f>C23</f>
        <v>3</v>
      </c>
      <c r="V24" s="428" t="s">
        <v>178</v>
      </c>
    </row>
    <row r="25" spans="1:22" ht="14.25" customHeight="1" thickBot="1">
      <c r="A25" s="389"/>
      <c r="B25" s="390">
        <v>37256</v>
      </c>
      <c r="C25" s="429">
        <f>C19+1</f>
        <v>3</v>
      </c>
      <c r="D25" s="420"/>
      <c r="E25" s="421"/>
      <c r="F25" s="422"/>
      <c r="G25" s="380" t="s">
        <v>120</v>
      </c>
      <c r="H25" s="422"/>
      <c r="I25" s="367" t="s">
        <v>97</v>
      </c>
      <c r="J25" s="381">
        <f t="shared" si="7"/>
        <v>0</v>
      </c>
      <c r="K25" s="423"/>
      <c r="L25" s="422"/>
      <c r="M25" s="370" t="s">
        <v>120</v>
      </c>
      <c r="N25" s="422"/>
      <c r="O25" s="383" t="s">
        <v>122</v>
      </c>
      <c r="P25" s="381">
        <f t="shared" si="8"/>
        <v>0</v>
      </c>
      <c r="Q25" s="425"/>
      <c r="R25" s="385">
        <f t="shared" si="9"/>
        <v>0</v>
      </c>
      <c r="S25" s="306"/>
      <c r="U25" s="742">
        <f>SUM(N22:N27)</f>
        <v>0</v>
      </c>
      <c r="V25" s="743"/>
    </row>
    <row r="26" spans="1:22" ht="14.25" customHeight="1" thickBot="1">
      <c r="A26" s="235"/>
      <c r="B26" s="453"/>
      <c r="C26" s="388"/>
      <c r="D26" s="420"/>
      <c r="E26" s="421"/>
      <c r="F26" s="422"/>
      <c r="G26" s="380" t="s">
        <v>120</v>
      </c>
      <c r="H26" s="422"/>
      <c r="I26" s="367" t="s">
        <v>97</v>
      </c>
      <c r="J26" s="381">
        <f t="shared" si="7"/>
        <v>0</v>
      </c>
      <c r="K26" s="423"/>
      <c r="L26" s="422"/>
      <c r="M26" s="370" t="s">
        <v>120</v>
      </c>
      <c r="N26" s="422"/>
      <c r="O26" s="383" t="s">
        <v>122</v>
      </c>
      <c r="P26" s="381">
        <f t="shared" si="8"/>
        <v>0</v>
      </c>
      <c r="Q26" s="425"/>
      <c r="R26" s="385">
        <f t="shared" si="9"/>
        <v>0</v>
      </c>
      <c r="S26" s="306"/>
      <c r="U26" s="745" t="b">
        <f>U23=U25</f>
        <v>1</v>
      </c>
      <c r="V26" s="746"/>
    </row>
    <row r="27" spans="1:19" ht="14.25" customHeight="1" thickBot="1">
      <c r="A27" s="235"/>
      <c r="B27" s="431"/>
      <c r="C27" s="432"/>
      <c r="D27" s="454"/>
      <c r="E27" s="455"/>
      <c r="F27" s="456"/>
      <c r="G27" s="399" t="s">
        <v>120</v>
      </c>
      <c r="H27" s="456"/>
      <c r="I27" s="400" t="s">
        <v>97</v>
      </c>
      <c r="J27" s="401">
        <f t="shared" si="7"/>
        <v>0</v>
      </c>
      <c r="K27" s="447"/>
      <c r="L27" s="456"/>
      <c r="M27" s="403" t="s">
        <v>120</v>
      </c>
      <c r="N27" s="456"/>
      <c r="O27" s="404" t="s">
        <v>122</v>
      </c>
      <c r="P27" s="401">
        <f t="shared" si="8"/>
        <v>0</v>
      </c>
      <c r="Q27" s="457"/>
      <c r="R27" s="406">
        <f t="shared" si="9"/>
        <v>0</v>
      </c>
      <c r="S27" s="306"/>
    </row>
    <row r="28" spans="1:22" ht="14.25" customHeight="1" thickBot="1">
      <c r="A28" s="235"/>
      <c r="B28" s="736" t="s">
        <v>135</v>
      </c>
      <c r="C28" s="737"/>
      <c r="D28" s="364"/>
      <c r="E28" s="365"/>
      <c r="F28" s="366"/>
      <c r="G28" s="367" t="s">
        <v>120</v>
      </c>
      <c r="H28" s="366"/>
      <c r="I28" s="367" t="s">
        <v>97</v>
      </c>
      <c r="J28" s="368">
        <f aca="true" t="shared" si="10" ref="J28:J33">F28+H28</f>
        <v>0</v>
      </c>
      <c r="K28" s="444"/>
      <c r="L28" s="366"/>
      <c r="M28" s="370" t="s">
        <v>120</v>
      </c>
      <c r="N28" s="366"/>
      <c r="O28" s="371" t="s">
        <v>122</v>
      </c>
      <c r="P28" s="368">
        <f aca="true" t="shared" si="11" ref="P28:P33">L28+N28</f>
        <v>0</v>
      </c>
      <c r="Q28" s="372"/>
      <c r="R28" s="373">
        <f aca="true" t="shared" si="12" ref="R28:R33">(J28-P28)*Q28</f>
        <v>0</v>
      </c>
      <c r="S28" s="306"/>
      <c r="U28" s="445">
        <f>C25</f>
        <v>3</v>
      </c>
      <c r="V28" s="452" t="s">
        <v>177</v>
      </c>
    </row>
    <row r="29" spans="1:22" ht="14.25" customHeight="1" thickBot="1">
      <c r="A29" s="374"/>
      <c r="B29" s="390">
        <v>36892</v>
      </c>
      <c r="C29" s="419">
        <f>C31</f>
        <v>4</v>
      </c>
      <c r="D29" s="377"/>
      <c r="E29" s="378"/>
      <c r="F29" s="379"/>
      <c r="G29" s="380" t="s">
        <v>120</v>
      </c>
      <c r="H29" s="379"/>
      <c r="I29" s="367" t="s">
        <v>97</v>
      </c>
      <c r="J29" s="381">
        <f t="shared" si="10"/>
        <v>0</v>
      </c>
      <c r="K29" s="423"/>
      <c r="L29" s="379"/>
      <c r="M29" s="370" t="s">
        <v>120</v>
      </c>
      <c r="N29" s="379"/>
      <c r="O29" s="383" t="s">
        <v>122</v>
      </c>
      <c r="P29" s="381">
        <f t="shared" si="11"/>
        <v>0</v>
      </c>
      <c r="Q29" s="384"/>
      <c r="R29" s="385">
        <f t="shared" si="12"/>
        <v>0</v>
      </c>
      <c r="S29" s="306"/>
      <c r="U29" s="744">
        <f>SUM(H22:H27)</f>
        <v>0</v>
      </c>
      <c r="V29" s="743"/>
    </row>
    <row r="30" spans="1:22" ht="14.25" customHeight="1" thickBot="1">
      <c r="A30" s="389"/>
      <c r="B30" s="305"/>
      <c r="C30" s="388" t="s">
        <v>130</v>
      </c>
      <c r="D30" s="377"/>
      <c r="E30" s="378"/>
      <c r="F30" s="379"/>
      <c r="G30" s="380" t="s">
        <v>120</v>
      </c>
      <c r="H30" s="379"/>
      <c r="I30" s="367" t="s">
        <v>97</v>
      </c>
      <c r="J30" s="381">
        <f t="shared" si="10"/>
        <v>0</v>
      </c>
      <c r="K30" s="423"/>
      <c r="L30" s="379"/>
      <c r="M30" s="370" t="s">
        <v>120</v>
      </c>
      <c r="N30" s="379"/>
      <c r="O30" s="383" t="s">
        <v>122</v>
      </c>
      <c r="P30" s="381">
        <f t="shared" si="11"/>
        <v>0</v>
      </c>
      <c r="Q30" s="384"/>
      <c r="R30" s="385">
        <f t="shared" si="12"/>
        <v>0</v>
      </c>
      <c r="S30" s="306"/>
      <c r="U30" s="417">
        <f>C29</f>
        <v>4</v>
      </c>
      <c r="V30" s="428" t="s">
        <v>178</v>
      </c>
    </row>
    <row r="31" spans="1:22" ht="14.25" customHeight="1" thickBot="1">
      <c r="A31" s="389"/>
      <c r="B31" s="390">
        <v>37256</v>
      </c>
      <c r="C31" s="429">
        <f>C25+1</f>
        <v>4</v>
      </c>
      <c r="D31" s="377"/>
      <c r="E31" s="378"/>
      <c r="F31" s="379"/>
      <c r="G31" s="380" t="s">
        <v>120</v>
      </c>
      <c r="H31" s="379"/>
      <c r="I31" s="367" t="s">
        <v>97</v>
      </c>
      <c r="J31" s="381">
        <f t="shared" si="10"/>
        <v>0</v>
      </c>
      <c r="K31" s="423"/>
      <c r="L31" s="379"/>
      <c r="M31" s="370" t="s">
        <v>120</v>
      </c>
      <c r="N31" s="379"/>
      <c r="O31" s="383" t="s">
        <v>122</v>
      </c>
      <c r="P31" s="381">
        <f t="shared" si="11"/>
        <v>0</v>
      </c>
      <c r="Q31" s="384"/>
      <c r="R31" s="385">
        <f t="shared" si="12"/>
        <v>0</v>
      </c>
      <c r="S31" s="306"/>
      <c r="U31" s="742">
        <f>SUM(N28:N32)</f>
        <v>0</v>
      </c>
      <c r="V31" s="743"/>
    </row>
    <row r="32" spans="1:22" ht="14.25" customHeight="1" thickBot="1">
      <c r="A32" s="235"/>
      <c r="B32" s="453"/>
      <c r="C32" s="388"/>
      <c r="D32" s="377"/>
      <c r="E32" s="378"/>
      <c r="F32" s="379"/>
      <c r="G32" s="380" t="s">
        <v>120</v>
      </c>
      <c r="H32" s="379"/>
      <c r="I32" s="367" t="s">
        <v>97</v>
      </c>
      <c r="J32" s="381">
        <f t="shared" si="10"/>
        <v>0</v>
      </c>
      <c r="K32" s="423"/>
      <c r="L32" s="379"/>
      <c r="M32" s="370" t="s">
        <v>120</v>
      </c>
      <c r="N32" s="379"/>
      <c r="O32" s="383" t="s">
        <v>122</v>
      </c>
      <c r="P32" s="381">
        <f t="shared" si="11"/>
        <v>0</v>
      </c>
      <c r="Q32" s="384"/>
      <c r="R32" s="385">
        <f t="shared" si="12"/>
        <v>0</v>
      </c>
      <c r="S32" s="306"/>
      <c r="U32" s="745" t="b">
        <f>U29=U31</f>
        <v>1</v>
      </c>
      <c r="V32" s="746"/>
    </row>
    <row r="33" spans="1:19" ht="14.25" customHeight="1" thickBot="1">
      <c r="A33" s="235"/>
      <c r="B33" s="431"/>
      <c r="C33" s="432"/>
      <c r="D33" s="396"/>
      <c r="E33" s="397"/>
      <c r="F33" s="398"/>
      <c r="G33" s="399" t="s">
        <v>120</v>
      </c>
      <c r="H33" s="398"/>
      <c r="I33" s="400" t="s">
        <v>97</v>
      </c>
      <c r="J33" s="401">
        <f t="shared" si="10"/>
        <v>0</v>
      </c>
      <c r="K33" s="447"/>
      <c r="L33" s="398"/>
      <c r="M33" s="403" t="s">
        <v>120</v>
      </c>
      <c r="N33" s="398"/>
      <c r="O33" s="404" t="s">
        <v>122</v>
      </c>
      <c r="P33" s="401">
        <f t="shared" si="11"/>
        <v>0</v>
      </c>
      <c r="Q33" s="405"/>
      <c r="R33" s="406">
        <f t="shared" si="12"/>
        <v>0</v>
      </c>
      <c r="S33" s="458"/>
    </row>
    <row r="34" spans="1:18" ht="1.5" customHeight="1">
      <c r="A34" s="459"/>
      <c r="B34" s="460"/>
      <c r="C34" s="460"/>
      <c r="D34" s="461"/>
      <c r="E34" s="461"/>
      <c r="F34" s="462"/>
      <c r="G34" s="463"/>
      <c r="H34" s="464"/>
      <c r="I34" s="463"/>
      <c r="J34" s="462"/>
      <c r="K34" s="465"/>
      <c r="L34" s="462"/>
      <c r="M34" s="465"/>
      <c r="N34" s="462"/>
      <c r="O34" s="465"/>
      <c r="P34" s="462"/>
      <c r="Q34" s="466"/>
      <c r="R34" s="467"/>
    </row>
    <row r="35" spans="1:18" ht="1.5" customHeight="1" thickBot="1">
      <c r="A35" s="468"/>
      <c r="B35" s="469"/>
      <c r="C35" s="469"/>
      <c r="D35" s="470"/>
      <c r="E35" s="470"/>
      <c r="F35" s="471"/>
      <c r="G35" s="472"/>
      <c r="H35" s="471"/>
      <c r="I35" s="472"/>
      <c r="J35" s="471"/>
      <c r="K35" s="473"/>
      <c r="L35" s="471"/>
      <c r="M35" s="473"/>
      <c r="N35" s="471"/>
      <c r="O35" s="473"/>
      <c r="P35" s="471"/>
      <c r="Q35" s="474"/>
      <c r="R35" s="475"/>
    </row>
    <row r="36" spans="1:18" ht="15" customHeight="1" thickBot="1">
      <c r="A36" s="374"/>
      <c r="B36" s="738" t="s">
        <v>180</v>
      </c>
      <c r="C36" s="739"/>
      <c r="D36" s="739"/>
      <c r="E36" s="739"/>
      <c r="F36" s="739"/>
      <c r="G36" s="739"/>
      <c r="H36" s="739"/>
      <c r="I36" s="739"/>
      <c r="J36" s="739"/>
      <c r="K36" s="739"/>
      <c r="L36" s="725"/>
      <c r="N36" s="754" t="s">
        <v>136</v>
      </c>
      <c r="O36" s="687"/>
      <c r="P36" s="731"/>
      <c r="Q36" s="734">
        <f>SUM(R4:R33)</f>
        <v>0</v>
      </c>
      <c r="R36" s="735"/>
    </row>
    <row r="37" spans="1:18" ht="12.75" customHeight="1">
      <c r="A37" s="374"/>
      <c r="B37" s="755"/>
      <c r="C37" s="756"/>
      <c r="D37" s="756"/>
      <c r="E37" s="756"/>
      <c r="F37" s="756"/>
      <c r="G37" s="756"/>
      <c r="H37" s="756"/>
      <c r="I37" s="756"/>
      <c r="J37" s="756"/>
      <c r="K37" s="756"/>
      <c r="L37" s="757"/>
      <c r="M37" s="477"/>
      <c r="N37" s="478"/>
      <c r="O37" s="477"/>
      <c r="P37" s="478"/>
      <c r="Q37" s="479"/>
      <c r="R37" s="480"/>
    </row>
    <row r="38" spans="1:22" ht="24" customHeight="1">
      <c r="A38" s="389"/>
      <c r="B38" s="758"/>
      <c r="C38" s="759"/>
      <c r="D38" s="759"/>
      <c r="E38" s="759"/>
      <c r="F38" s="759"/>
      <c r="G38" s="759"/>
      <c r="H38" s="759"/>
      <c r="I38" s="759"/>
      <c r="J38" s="759"/>
      <c r="K38" s="759"/>
      <c r="L38" s="760"/>
      <c r="M38" s="761">
        <f>'Page 1'!H3</f>
        <v>0</v>
      </c>
      <c r="N38" s="762"/>
      <c r="O38" s="762"/>
      <c r="P38" s="739"/>
      <c r="Q38" s="753">
        <f ca="1">NOW()</f>
        <v>37593.70103993056</v>
      </c>
      <c r="R38" s="725"/>
      <c r="V38" s="481" t="s">
        <v>270</v>
      </c>
    </row>
    <row r="39" spans="6:18" ht="12.75" customHeight="1">
      <c r="F39" s="220"/>
      <c r="H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6:18" ht="12.75" customHeight="1">
      <c r="F40" s="220"/>
      <c r="H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6:18" ht="12.75" customHeight="1">
      <c r="F41" s="220"/>
      <c r="H41" s="220"/>
      <c r="J41" s="220"/>
      <c r="K41" s="220"/>
      <c r="L41" s="220"/>
      <c r="M41" s="220"/>
      <c r="N41" s="220"/>
      <c r="O41" s="220"/>
      <c r="P41" s="220"/>
      <c r="Q41" s="220"/>
      <c r="R41" s="220"/>
    </row>
    <row r="42" spans="6:18" ht="12.75" customHeight="1">
      <c r="F42" s="220"/>
      <c r="H42" s="220"/>
      <c r="J42" s="220"/>
      <c r="K42" s="220"/>
      <c r="L42" s="220"/>
      <c r="M42" s="220"/>
      <c r="N42" s="220"/>
      <c r="O42" s="220"/>
      <c r="P42" s="220"/>
      <c r="Q42" s="220"/>
      <c r="R42" s="220"/>
    </row>
    <row r="43" spans="6:18" ht="15.75" customHeight="1">
      <c r="F43" s="220"/>
      <c r="H43" s="220"/>
      <c r="J43" s="220"/>
      <c r="K43" s="220"/>
      <c r="L43" s="220"/>
      <c r="M43" s="220"/>
      <c r="N43" s="220"/>
      <c r="O43" s="220"/>
      <c r="P43" s="220"/>
      <c r="Q43" s="220"/>
      <c r="R43" s="220"/>
    </row>
    <row r="44" spans="6:18" ht="10.5" customHeight="1">
      <c r="F44" s="220"/>
      <c r="H44" s="220"/>
      <c r="J44" s="220"/>
      <c r="K44" s="220"/>
      <c r="L44" s="220"/>
      <c r="M44" s="220"/>
      <c r="N44" s="220"/>
      <c r="O44" s="220"/>
      <c r="P44" s="220"/>
      <c r="Q44" s="220"/>
      <c r="R44" s="220"/>
    </row>
    <row r="45" spans="6:18" ht="15.75" customHeight="1">
      <c r="F45" s="220"/>
      <c r="H45" s="220"/>
      <c r="J45" s="220"/>
      <c r="K45" s="220"/>
      <c r="L45" s="220"/>
      <c r="M45" s="220"/>
      <c r="N45" s="220"/>
      <c r="O45" s="220"/>
      <c r="P45" s="220"/>
      <c r="Q45" s="220"/>
      <c r="R45" s="220"/>
    </row>
    <row r="46" spans="6:18" ht="12.75" customHeight="1">
      <c r="F46" s="220"/>
      <c r="H46" s="220"/>
      <c r="J46" s="220"/>
      <c r="K46" s="220"/>
      <c r="L46" s="220"/>
      <c r="M46" s="220"/>
      <c r="N46" s="220"/>
      <c r="O46" s="220"/>
      <c r="P46" s="220"/>
      <c r="Q46" s="220"/>
      <c r="R46" s="220"/>
    </row>
    <row r="47" spans="6:18" ht="12.75" customHeight="1">
      <c r="F47" s="220"/>
      <c r="H47" s="220"/>
      <c r="J47" s="220"/>
      <c r="K47" s="220"/>
      <c r="L47" s="220"/>
      <c r="M47" s="220"/>
      <c r="N47" s="220"/>
      <c r="O47" s="220"/>
      <c r="P47" s="220"/>
      <c r="Q47" s="220"/>
      <c r="R47" s="220"/>
    </row>
    <row r="48" spans="6:18" ht="12.75" customHeight="1">
      <c r="F48" s="220"/>
      <c r="H48" s="220"/>
      <c r="J48" s="220"/>
      <c r="K48" s="220"/>
      <c r="L48" s="220"/>
      <c r="M48" s="220"/>
      <c r="N48" s="220"/>
      <c r="O48" s="220"/>
      <c r="P48" s="220"/>
      <c r="Q48" s="220"/>
      <c r="R48" s="220"/>
    </row>
    <row r="49" spans="6:18" ht="12.75" customHeight="1">
      <c r="F49" s="220"/>
      <c r="H49" s="220"/>
      <c r="J49" s="220"/>
      <c r="K49" s="220"/>
      <c r="L49" s="220"/>
      <c r="M49" s="220"/>
      <c r="N49" s="220"/>
      <c r="O49" s="220"/>
      <c r="P49" s="220"/>
      <c r="Q49" s="220"/>
      <c r="R49" s="220"/>
    </row>
    <row r="50" spans="6:18" ht="12.75" customHeight="1">
      <c r="F50" s="220"/>
      <c r="H50" s="220"/>
      <c r="J50" s="220"/>
      <c r="K50" s="220"/>
      <c r="L50" s="220"/>
      <c r="M50" s="220"/>
      <c r="N50" s="220"/>
      <c r="O50" s="220"/>
      <c r="P50" s="220"/>
      <c r="Q50" s="220"/>
      <c r="R50" s="220"/>
    </row>
    <row r="51" spans="6:18" ht="12.75" customHeight="1">
      <c r="F51" s="220"/>
      <c r="H51" s="220"/>
      <c r="J51" s="220"/>
      <c r="K51" s="220"/>
      <c r="L51" s="220"/>
      <c r="M51" s="220"/>
      <c r="N51" s="220"/>
      <c r="O51" s="220"/>
      <c r="P51" s="220"/>
      <c r="Q51" s="220"/>
      <c r="R51" s="220"/>
    </row>
    <row r="52" spans="6:18" ht="13.5" customHeight="1">
      <c r="F52" s="220"/>
      <c r="H52" s="220"/>
      <c r="J52" s="220"/>
      <c r="K52" s="220"/>
      <c r="L52" s="220"/>
      <c r="M52" s="220"/>
      <c r="N52" s="220"/>
      <c r="O52" s="220"/>
      <c r="P52" s="220"/>
      <c r="Q52" s="220"/>
      <c r="R52" s="220"/>
    </row>
    <row r="53" spans="6:18" ht="11.25" customHeight="1">
      <c r="F53" s="220"/>
      <c r="H53" s="220"/>
      <c r="J53" s="220"/>
      <c r="K53" s="220"/>
      <c r="L53" s="220"/>
      <c r="M53" s="220"/>
      <c r="N53" s="220"/>
      <c r="O53" s="220"/>
      <c r="P53" s="220"/>
      <c r="Q53" s="220"/>
      <c r="R53" s="220"/>
    </row>
    <row r="54" spans="6:18" ht="12.75">
      <c r="F54" s="220"/>
      <c r="H54" s="220"/>
      <c r="J54" s="220"/>
      <c r="K54" s="220"/>
      <c r="L54" s="220"/>
      <c r="M54" s="220"/>
      <c r="N54" s="220"/>
      <c r="O54" s="220"/>
      <c r="P54" s="220"/>
      <c r="Q54" s="220"/>
      <c r="R54" s="220"/>
    </row>
    <row r="55" spans="6:18" ht="12.75">
      <c r="F55" s="220"/>
      <c r="H55" s="220"/>
      <c r="J55" s="220"/>
      <c r="K55" s="220"/>
      <c r="L55" s="220"/>
      <c r="M55" s="220"/>
      <c r="N55" s="220"/>
      <c r="O55" s="220"/>
      <c r="P55" s="220"/>
      <c r="Q55" s="220"/>
      <c r="R55" s="220"/>
    </row>
    <row r="56" spans="6:18" ht="12.75">
      <c r="F56" s="220"/>
      <c r="H56" s="220"/>
      <c r="J56" s="220"/>
      <c r="K56" s="220"/>
      <c r="L56" s="220"/>
      <c r="M56" s="220"/>
      <c r="N56" s="220"/>
      <c r="O56" s="220"/>
      <c r="P56" s="220"/>
      <c r="Q56" s="220"/>
      <c r="R56" s="220"/>
    </row>
    <row r="57" spans="6:18" ht="12.75">
      <c r="F57" s="220"/>
      <c r="H57" s="220"/>
      <c r="J57" s="220"/>
      <c r="K57" s="220"/>
      <c r="L57" s="220"/>
      <c r="M57" s="220"/>
      <c r="N57" s="220"/>
      <c r="O57" s="220"/>
      <c r="P57" s="220"/>
      <c r="Q57" s="220"/>
      <c r="R57" s="220"/>
    </row>
    <row r="58" spans="6:18" ht="12.75">
      <c r="F58" s="220"/>
      <c r="H58" s="220"/>
      <c r="J58" s="220"/>
      <c r="K58" s="220"/>
      <c r="L58" s="220"/>
      <c r="M58" s="220"/>
      <c r="N58" s="220"/>
      <c r="O58" s="220"/>
      <c r="P58" s="220"/>
      <c r="Q58" s="220"/>
      <c r="R58" s="220"/>
    </row>
    <row r="59" spans="6:18" ht="12.75">
      <c r="F59" s="220"/>
      <c r="H59" s="220"/>
      <c r="J59" s="220"/>
      <c r="K59" s="220"/>
      <c r="L59" s="220"/>
      <c r="M59" s="220"/>
      <c r="N59" s="220"/>
      <c r="O59" s="220"/>
      <c r="P59" s="220"/>
      <c r="Q59" s="220"/>
      <c r="R59" s="220"/>
    </row>
    <row r="60" spans="6:18" ht="12.75">
      <c r="F60" s="220"/>
      <c r="H60" s="220"/>
      <c r="J60" s="220"/>
      <c r="K60" s="220"/>
      <c r="L60" s="220"/>
      <c r="M60" s="220"/>
      <c r="N60" s="220"/>
      <c r="O60" s="220"/>
      <c r="P60" s="220"/>
      <c r="Q60" s="220"/>
      <c r="R60" s="220"/>
    </row>
    <row r="61" spans="6:18" ht="12.75">
      <c r="F61" s="220"/>
      <c r="H61" s="220"/>
      <c r="J61" s="220"/>
      <c r="K61" s="220"/>
      <c r="L61" s="220"/>
      <c r="M61" s="220"/>
      <c r="N61" s="220"/>
      <c r="O61" s="220"/>
      <c r="P61" s="220"/>
      <c r="Q61" s="220"/>
      <c r="R61" s="220"/>
    </row>
    <row r="62" spans="6:18" ht="12.75">
      <c r="F62" s="220"/>
      <c r="H62" s="220"/>
      <c r="J62" s="220"/>
      <c r="K62" s="220"/>
      <c r="L62" s="220"/>
      <c r="M62" s="220"/>
      <c r="N62" s="220"/>
      <c r="O62" s="220"/>
      <c r="P62" s="220"/>
      <c r="Q62" s="220"/>
      <c r="R62" s="220"/>
    </row>
    <row r="63" spans="6:18" ht="12.75">
      <c r="F63" s="220"/>
      <c r="H63" s="220"/>
      <c r="J63" s="220"/>
      <c r="K63" s="220"/>
      <c r="L63" s="220"/>
      <c r="M63" s="220"/>
      <c r="N63" s="220"/>
      <c r="O63" s="220"/>
      <c r="P63" s="220"/>
      <c r="Q63" s="220"/>
      <c r="R63" s="220"/>
    </row>
    <row r="64" spans="6:18" ht="12.75">
      <c r="F64" s="220"/>
      <c r="H64" s="220"/>
      <c r="J64" s="220"/>
      <c r="K64" s="220"/>
      <c r="L64" s="220"/>
      <c r="M64" s="220"/>
      <c r="N64" s="220"/>
      <c r="O64" s="220"/>
      <c r="P64" s="220"/>
      <c r="Q64" s="220"/>
      <c r="R64" s="220"/>
    </row>
    <row r="65" spans="6:18" ht="12.75">
      <c r="F65" s="220"/>
      <c r="H65" s="220"/>
      <c r="J65" s="220"/>
      <c r="K65" s="220"/>
      <c r="L65" s="220"/>
      <c r="M65" s="220"/>
      <c r="N65" s="220"/>
      <c r="O65" s="220"/>
      <c r="P65" s="220"/>
      <c r="Q65" s="220"/>
      <c r="R65" s="220"/>
    </row>
    <row r="66" spans="6:18" ht="12.75">
      <c r="F66" s="220"/>
      <c r="H66" s="220"/>
      <c r="J66" s="220"/>
      <c r="K66" s="220"/>
      <c r="L66" s="220"/>
      <c r="M66" s="220"/>
      <c r="N66" s="220"/>
      <c r="O66" s="220"/>
      <c r="P66" s="220"/>
      <c r="Q66" s="220"/>
      <c r="R66" s="220"/>
    </row>
    <row r="67" spans="6:18" ht="12.75">
      <c r="F67" s="220"/>
      <c r="H67" s="220"/>
      <c r="J67" s="220"/>
      <c r="K67" s="220"/>
      <c r="L67" s="220"/>
      <c r="M67" s="220"/>
      <c r="N67" s="220"/>
      <c r="O67" s="220"/>
      <c r="P67" s="220"/>
      <c r="Q67" s="220"/>
      <c r="R67" s="220"/>
    </row>
    <row r="68" spans="6:18" ht="12.75">
      <c r="F68" s="220"/>
      <c r="H68" s="220"/>
      <c r="J68" s="220"/>
      <c r="K68" s="220"/>
      <c r="L68" s="220"/>
      <c r="M68" s="220"/>
      <c r="N68" s="220"/>
      <c r="O68" s="220"/>
      <c r="P68" s="220"/>
      <c r="Q68" s="220"/>
      <c r="R68" s="220"/>
    </row>
    <row r="69" spans="6:18" ht="12.75">
      <c r="F69" s="220"/>
      <c r="H69" s="220"/>
      <c r="J69" s="220"/>
      <c r="K69" s="220"/>
      <c r="L69" s="220"/>
      <c r="M69" s="220"/>
      <c r="N69" s="220"/>
      <c r="O69" s="220"/>
      <c r="P69" s="220"/>
      <c r="Q69" s="220"/>
      <c r="R69" s="220"/>
    </row>
    <row r="70" spans="6:18" ht="12.75">
      <c r="F70" s="220"/>
      <c r="H70" s="220"/>
      <c r="J70" s="220"/>
      <c r="K70" s="220"/>
      <c r="L70" s="220"/>
      <c r="M70" s="220"/>
      <c r="N70" s="220"/>
      <c r="O70" s="220"/>
      <c r="P70" s="220"/>
      <c r="Q70" s="220"/>
      <c r="R70" s="220"/>
    </row>
    <row r="71" spans="6:18" ht="12.75">
      <c r="F71" s="220"/>
      <c r="H71" s="220"/>
      <c r="J71" s="220"/>
      <c r="K71" s="220"/>
      <c r="L71" s="220"/>
      <c r="M71" s="220"/>
      <c r="N71" s="220"/>
      <c r="O71" s="220"/>
      <c r="P71" s="220"/>
      <c r="Q71" s="220"/>
      <c r="R71" s="220"/>
    </row>
    <row r="72" spans="6:18" ht="12.75">
      <c r="F72" s="220"/>
      <c r="H72" s="220"/>
      <c r="J72" s="220"/>
      <c r="K72" s="220"/>
      <c r="L72" s="220"/>
      <c r="M72" s="220"/>
      <c r="N72" s="220"/>
      <c r="O72" s="220"/>
      <c r="P72" s="220"/>
      <c r="Q72" s="220"/>
      <c r="R72" s="220"/>
    </row>
    <row r="73" spans="6:18" ht="12.75">
      <c r="F73" s="220"/>
      <c r="H73" s="220"/>
      <c r="J73" s="220"/>
      <c r="K73" s="220"/>
      <c r="L73" s="220"/>
      <c r="M73" s="220"/>
      <c r="N73" s="220"/>
      <c r="O73" s="220"/>
      <c r="P73" s="220"/>
      <c r="Q73" s="220"/>
      <c r="R73" s="220"/>
    </row>
    <row r="74" spans="6:18" ht="12.75">
      <c r="F74" s="220"/>
      <c r="H74" s="220"/>
      <c r="J74" s="220"/>
      <c r="K74" s="220"/>
      <c r="L74" s="220"/>
      <c r="M74" s="220"/>
      <c r="N74" s="220"/>
      <c r="O74" s="220"/>
      <c r="P74" s="220"/>
      <c r="Q74" s="220"/>
      <c r="R74" s="220"/>
    </row>
    <row r="75" spans="6:18" ht="12.75">
      <c r="F75" s="220"/>
      <c r="H75" s="220"/>
      <c r="J75" s="220"/>
      <c r="K75" s="220"/>
      <c r="L75" s="220"/>
      <c r="M75" s="220"/>
      <c r="N75" s="220"/>
      <c r="O75" s="220"/>
      <c r="P75" s="220"/>
      <c r="Q75" s="220"/>
      <c r="R75" s="220"/>
    </row>
    <row r="76" spans="6:18" ht="12.75">
      <c r="F76" s="220"/>
      <c r="H76" s="220"/>
      <c r="J76" s="220"/>
      <c r="K76" s="220"/>
      <c r="L76" s="220"/>
      <c r="M76" s="220"/>
      <c r="N76" s="220"/>
      <c r="O76" s="220"/>
      <c r="P76" s="220"/>
      <c r="Q76" s="220"/>
      <c r="R76" s="220"/>
    </row>
    <row r="77" spans="6:18" ht="12.75">
      <c r="F77" s="220"/>
      <c r="H77" s="220"/>
      <c r="J77" s="220"/>
      <c r="K77" s="220"/>
      <c r="L77" s="220"/>
      <c r="M77" s="220"/>
      <c r="N77" s="220"/>
      <c r="O77" s="220"/>
      <c r="P77" s="220"/>
      <c r="Q77" s="220"/>
      <c r="R77" s="220"/>
    </row>
    <row r="78" spans="6:18" ht="12.75">
      <c r="F78" s="220"/>
      <c r="H78" s="220"/>
      <c r="J78" s="220"/>
      <c r="K78" s="220"/>
      <c r="L78" s="220"/>
      <c r="M78" s="220"/>
      <c r="N78" s="220"/>
      <c r="O78" s="220"/>
      <c r="P78" s="220"/>
      <c r="Q78" s="220"/>
      <c r="R78" s="220"/>
    </row>
    <row r="79" spans="6:18" ht="12.75">
      <c r="F79" s="220"/>
      <c r="H79" s="220"/>
      <c r="J79" s="220"/>
      <c r="K79" s="220"/>
      <c r="L79" s="220"/>
      <c r="M79" s="220"/>
      <c r="N79" s="220"/>
      <c r="O79" s="220"/>
      <c r="P79" s="220"/>
      <c r="Q79" s="220"/>
      <c r="R79" s="220"/>
    </row>
    <row r="80" spans="6:18" ht="12.75">
      <c r="F80" s="220"/>
      <c r="H80" s="220"/>
      <c r="J80" s="220"/>
      <c r="K80" s="220"/>
      <c r="L80" s="220"/>
      <c r="M80" s="220"/>
      <c r="N80" s="220"/>
      <c r="O80" s="220"/>
      <c r="P80" s="220"/>
      <c r="Q80" s="220"/>
      <c r="R80" s="220"/>
    </row>
    <row r="81" spans="6:18" ht="12.75">
      <c r="F81" s="220"/>
      <c r="H81" s="220"/>
      <c r="J81" s="220"/>
      <c r="K81" s="220"/>
      <c r="L81" s="220"/>
      <c r="M81" s="220"/>
      <c r="N81" s="220"/>
      <c r="O81" s="220"/>
      <c r="P81" s="220"/>
      <c r="Q81" s="220"/>
      <c r="R81" s="220"/>
    </row>
    <row r="82" spans="6:18" ht="12.75">
      <c r="F82" s="220"/>
      <c r="H82" s="220"/>
      <c r="J82" s="220"/>
      <c r="K82" s="220"/>
      <c r="L82" s="220"/>
      <c r="M82" s="220"/>
      <c r="N82" s="220"/>
      <c r="O82" s="220"/>
      <c r="P82" s="220"/>
      <c r="Q82" s="220"/>
      <c r="R82" s="220"/>
    </row>
    <row r="83" spans="6:18" ht="12.75">
      <c r="F83" s="220"/>
      <c r="H83" s="220"/>
      <c r="J83" s="220"/>
      <c r="K83" s="220"/>
      <c r="L83" s="220"/>
      <c r="M83" s="220"/>
      <c r="N83" s="220"/>
      <c r="O83" s="220"/>
      <c r="P83" s="220"/>
      <c r="Q83" s="220"/>
      <c r="R83" s="220"/>
    </row>
    <row r="84" spans="6:18" ht="12.75">
      <c r="F84" s="220"/>
      <c r="H84" s="220"/>
      <c r="J84" s="220"/>
      <c r="K84" s="220"/>
      <c r="L84" s="220"/>
      <c r="M84" s="220"/>
      <c r="N84" s="220"/>
      <c r="O84" s="220"/>
      <c r="P84" s="220"/>
      <c r="Q84" s="220"/>
      <c r="R84" s="220"/>
    </row>
    <row r="85" spans="6:18" ht="12.75">
      <c r="F85" s="220"/>
      <c r="H85" s="220"/>
      <c r="J85" s="220"/>
      <c r="K85" s="220"/>
      <c r="L85" s="220"/>
      <c r="M85" s="220"/>
      <c r="N85" s="220"/>
      <c r="O85" s="220"/>
      <c r="P85" s="220"/>
      <c r="Q85" s="220"/>
      <c r="R85" s="220"/>
    </row>
    <row r="86" spans="6:18" ht="12.75">
      <c r="F86" s="220"/>
      <c r="H86" s="220"/>
      <c r="J86" s="220"/>
      <c r="K86" s="220"/>
      <c r="L86" s="220"/>
      <c r="M86" s="220"/>
      <c r="N86" s="220"/>
      <c r="O86" s="220"/>
      <c r="P86" s="220"/>
      <c r="Q86" s="220"/>
      <c r="R86" s="220"/>
    </row>
    <row r="87" spans="6:18" ht="12.75">
      <c r="F87" s="220"/>
      <c r="H87" s="220"/>
      <c r="J87" s="220"/>
      <c r="K87" s="220"/>
      <c r="L87" s="220"/>
      <c r="M87" s="220"/>
      <c r="N87" s="220"/>
      <c r="O87" s="220"/>
      <c r="P87" s="220"/>
      <c r="Q87" s="220"/>
      <c r="R87" s="220"/>
    </row>
    <row r="88" spans="6:18" ht="12.75">
      <c r="F88" s="220"/>
      <c r="H88" s="220"/>
      <c r="J88" s="220"/>
      <c r="K88" s="220"/>
      <c r="L88" s="220"/>
      <c r="M88" s="220"/>
      <c r="N88" s="220"/>
      <c r="O88" s="220"/>
      <c r="P88" s="220"/>
      <c r="Q88" s="220"/>
      <c r="R88" s="220"/>
    </row>
    <row r="89" spans="6:18" ht="12.75">
      <c r="F89" s="220"/>
      <c r="H89" s="220"/>
      <c r="J89" s="220"/>
      <c r="K89" s="220"/>
      <c r="L89" s="220"/>
      <c r="M89" s="220"/>
      <c r="N89" s="220"/>
      <c r="O89" s="220"/>
      <c r="P89" s="220"/>
      <c r="Q89" s="220"/>
      <c r="R89" s="220"/>
    </row>
    <row r="90" spans="6:18" ht="12.75">
      <c r="F90" s="220"/>
      <c r="H90" s="220"/>
      <c r="J90" s="220"/>
      <c r="K90" s="220"/>
      <c r="L90" s="220"/>
      <c r="M90" s="220"/>
      <c r="N90" s="220"/>
      <c r="O90" s="220"/>
      <c r="P90" s="220"/>
      <c r="Q90" s="220"/>
      <c r="R90" s="220"/>
    </row>
    <row r="91" spans="6:18" ht="12.75">
      <c r="F91" s="220"/>
      <c r="H91" s="220"/>
      <c r="J91" s="220"/>
      <c r="K91" s="220"/>
      <c r="L91" s="220"/>
      <c r="M91" s="220"/>
      <c r="N91" s="220"/>
      <c r="O91" s="220"/>
      <c r="P91" s="220"/>
      <c r="Q91" s="220"/>
      <c r="R91" s="220"/>
    </row>
    <row r="92" spans="6:18" ht="12.75">
      <c r="F92" s="220"/>
      <c r="H92" s="220"/>
      <c r="J92" s="220"/>
      <c r="K92" s="220"/>
      <c r="L92" s="220"/>
      <c r="M92" s="220"/>
      <c r="N92" s="220"/>
      <c r="O92" s="220"/>
      <c r="P92" s="220"/>
      <c r="Q92" s="220"/>
      <c r="R92" s="220"/>
    </row>
    <row r="93" spans="6:18" ht="12.75">
      <c r="F93" s="220"/>
      <c r="H93" s="220"/>
      <c r="J93" s="220"/>
      <c r="K93" s="220"/>
      <c r="L93" s="220"/>
      <c r="M93" s="220"/>
      <c r="N93" s="220"/>
      <c r="O93" s="220"/>
      <c r="P93" s="220"/>
      <c r="Q93" s="220"/>
      <c r="R93" s="220"/>
    </row>
    <row r="94" spans="6:18" ht="12.75">
      <c r="F94" s="220"/>
      <c r="H94" s="220"/>
      <c r="J94" s="220"/>
      <c r="K94" s="220"/>
      <c r="L94" s="220"/>
      <c r="M94" s="220"/>
      <c r="N94" s="220"/>
      <c r="O94" s="220"/>
      <c r="P94" s="220"/>
      <c r="Q94" s="220"/>
      <c r="R94" s="220"/>
    </row>
    <row r="95" spans="6:18" ht="12.75">
      <c r="F95" s="220"/>
      <c r="H95" s="220"/>
      <c r="J95" s="220"/>
      <c r="K95" s="220"/>
      <c r="L95" s="220"/>
      <c r="M95" s="220"/>
      <c r="N95" s="220"/>
      <c r="O95" s="220"/>
      <c r="P95" s="220"/>
      <c r="Q95" s="220"/>
      <c r="R95" s="220"/>
    </row>
    <row r="96" spans="6:18" ht="12.75">
      <c r="F96" s="220"/>
      <c r="H96" s="220"/>
      <c r="J96" s="220"/>
      <c r="K96" s="220"/>
      <c r="L96" s="220"/>
      <c r="M96" s="220"/>
      <c r="N96" s="220"/>
      <c r="O96" s="220"/>
      <c r="P96" s="220"/>
      <c r="Q96" s="220"/>
      <c r="R96" s="220"/>
    </row>
    <row r="97" spans="6:18" ht="12.75">
      <c r="F97" s="220"/>
      <c r="H97" s="220"/>
      <c r="J97" s="220"/>
      <c r="K97" s="220"/>
      <c r="L97" s="220"/>
      <c r="M97" s="220"/>
      <c r="N97" s="220"/>
      <c r="O97" s="220"/>
      <c r="P97" s="220"/>
      <c r="Q97" s="220"/>
      <c r="R97" s="220"/>
    </row>
    <row r="98" spans="6:18" ht="12.75">
      <c r="F98" s="220"/>
      <c r="H98" s="220"/>
      <c r="J98" s="220"/>
      <c r="K98" s="220"/>
      <c r="L98" s="220"/>
      <c r="M98" s="220"/>
      <c r="N98" s="220"/>
      <c r="O98" s="220"/>
      <c r="P98" s="220"/>
      <c r="Q98" s="220"/>
      <c r="R98" s="220"/>
    </row>
    <row r="99" spans="6:18" ht="12.75">
      <c r="F99" s="220"/>
      <c r="H99" s="220"/>
      <c r="J99" s="220"/>
      <c r="K99" s="220"/>
      <c r="L99" s="220"/>
      <c r="M99" s="220"/>
      <c r="N99" s="220"/>
      <c r="O99" s="220"/>
      <c r="P99" s="220"/>
      <c r="Q99" s="220"/>
      <c r="R99" s="220"/>
    </row>
    <row r="100" spans="6:18" ht="12.75">
      <c r="F100" s="220"/>
      <c r="H100" s="220"/>
      <c r="J100" s="220"/>
      <c r="K100" s="220"/>
      <c r="L100" s="220"/>
      <c r="M100" s="220"/>
      <c r="N100" s="220"/>
      <c r="O100" s="220"/>
      <c r="P100" s="220"/>
      <c r="Q100" s="220"/>
      <c r="R100" s="220"/>
    </row>
    <row r="101" spans="6:18" ht="12.75">
      <c r="F101" s="220"/>
      <c r="H101" s="220"/>
      <c r="J101" s="220"/>
      <c r="K101" s="220"/>
      <c r="L101" s="220"/>
      <c r="M101" s="220"/>
      <c r="N101" s="220"/>
      <c r="O101" s="220"/>
      <c r="P101" s="220"/>
      <c r="Q101" s="220"/>
      <c r="R101" s="220"/>
    </row>
    <row r="102" spans="6:18" ht="12.75">
      <c r="F102" s="220"/>
      <c r="H102" s="220"/>
      <c r="J102" s="220"/>
      <c r="K102" s="220"/>
      <c r="L102" s="220"/>
      <c r="M102" s="220"/>
      <c r="N102" s="220"/>
      <c r="O102" s="220"/>
      <c r="P102" s="220"/>
      <c r="Q102" s="220"/>
      <c r="R102" s="220"/>
    </row>
    <row r="103" spans="6:18" ht="12.75">
      <c r="F103" s="220"/>
      <c r="H103" s="220"/>
      <c r="J103" s="220"/>
      <c r="K103" s="220"/>
      <c r="L103" s="220"/>
      <c r="M103" s="220"/>
      <c r="N103" s="220"/>
      <c r="O103" s="220"/>
      <c r="P103" s="220"/>
      <c r="Q103" s="220"/>
      <c r="R103" s="220"/>
    </row>
    <row r="104" spans="6:18" ht="12.75">
      <c r="F104" s="220"/>
      <c r="H104" s="220"/>
      <c r="J104" s="220"/>
      <c r="K104" s="220"/>
      <c r="L104" s="220"/>
      <c r="M104" s="220"/>
      <c r="N104" s="220"/>
      <c r="O104" s="220"/>
      <c r="P104" s="220"/>
      <c r="Q104" s="220"/>
      <c r="R104" s="220"/>
    </row>
    <row r="105" spans="6:18" ht="12.75">
      <c r="F105" s="220"/>
      <c r="H105" s="220"/>
      <c r="J105" s="220"/>
      <c r="K105" s="220"/>
      <c r="L105" s="220"/>
      <c r="M105" s="220"/>
      <c r="N105" s="220"/>
      <c r="O105" s="220"/>
      <c r="P105" s="220"/>
      <c r="Q105" s="220"/>
      <c r="R105" s="220"/>
    </row>
    <row r="106" spans="6:18" ht="12.75">
      <c r="F106" s="220"/>
      <c r="H106" s="220"/>
      <c r="J106" s="220"/>
      <c r="K106" s="220"/>
      <c r="L106" s="220"/>
      <c r="M106" s="220"/>
      <c r="N106" s="220"/>
      <c r="O106" s="220"/>
      <c r="P106" s="220"/>
      <c r="Q106" s="220"/>
      <c r="R106" s="220"/>
    </row>
    <row r="107" spans="6:18" ht="12.75">
      <c r="F107" s="220"/>
      <c r="H107" s="220"/>
      <c r="J107" s="220"/>
      <c r="K107" s="220"/>
      <c r="L107" s="220"/>
      <c r="M107" s="220"/>
      <c r="N107" s="220"/>
      <c r="O107" s="220"/>
      <c r="P107" s="220"/>
      <c r="Q107" s="220"/>
      <c r="R107" s="220"/>
    </row>
    <row r="108" spans="6:18" ht="12.75">
      <c r="F108" s="220"/>
      <c r="H108" s="220"/>
      <c r="J108" s="220"/>
      <c r="K108" s="220"/>
      <c r="L108" s="220"/>
      <c r="M108" s="220"/>
      <c r="N108" s="220"/>
      <c r="O108" s="220"/>
      <c r="P108" s="220"/>
      <c r="Q108" s="220"/>
      <c r="R108" s="220"/>
    </row>
    <row r="109" spans="6:18" ht="12.75">
      <c r="F109" s="220"/>
      <c r="H109" s="220"/>
      <c r="J109" s="220"/>
      <c r="K109" s="220"/>
      <c r="L109" s="220"/>
      <c r="M109" s="220"/>
      <c r="N109" s="220"/>
      <c r="O109" s="220"/>
      <c r="P109" s="220"/>
      <c r="Q109" s="220"/>
      <c r="R109" s="220"/>
    </row>
    <row r="110" spans="6:18" ht="12.75">
      <c r="F110" s="220"/>
      <c r="H110" s="220"/>
      <c r="J110" s="220"/>
      <c r="K110" s="220"/>
      <c r="L110" s="220"/>
      <c r="M110" s="220"/>
      <c r="N110" s="220"/>
      <c r="O110" s="220"/>
      <c r="P110" s="220"/>
      <c r="Q110" s="220"/>
      <c r="R110" s="220"/>
    </row>
    <row r="111" spans="6:18" ht="12.75">
      <c r="F111" s="220"/>
      <c r="H111" s="220"/>
      <c r="J111" s="220"/>
      <c r="K111" s="220"/>
      <c r="L111" s="220"/>
      <c r="M111" s="220"/>
      <c r="N111" s="220"/>
      <c r="O111" s="220"/>
      <c r="P111" s="220"/>
      <c r="Q111" s="220"/>
      <c r="R111" s="220"/>
    </row>
    <row r="112" spans="6:18" ht="12.75">
      <c r="F112" s="220"/>
      <c r="H112" s="220"/>
      <c r="J112" s="220"/>
      <c r="K112" s="220"/>
      <c r="L112" s="220"/>
      <c r="M112" s="220"/>
      <c r="N112" s="220"/>
      <c r="O112" s="220"/>
      <c r="P112" s="220"/>
      <c r="Q112" s="220"/>
      <c r="R112" s="220"/>
    </row>
    <row r="113" spans="6:18" ht="12.75">
      <c r="F113" s="220"/>
      <c r="H113" s="220"/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6:18" ht="12.75">
      <c r="F114" s="220"/>
      <c r="H114" s="220"/>
      <c r="J114" s="220"/>
      <c r="K114" s="220"/>
      <c r="L114" s="220"/>
      <c r="M114" s="220"/>
      <c r="N114" s="220"/>
      <c r="O114" s="220"/>
      <c r="P114" s="220"/>
      <c r="Q114" s="220"/>
      <c r="R114" s="220"/>
    </row>
    <row r="115" spans="6:18" ht="12.75">
      <c r="F115" s="220"/>
      <c r="H115" s="220"/>
      <c r="J115" s="220"/>
      <c r="K115" s="220"/>
      <c r="L115" s="220"/>
      <c r="M115" s="220"/>
      <c r="N115" s="220"/>
      <c r="O115" s="220"/>
      <c r="P115" s="220"/>
      <c r="Q115" s="220"/>
      <c r="R115" s="220"/>
    </row>
    <row r="116" spans="6:18" ht="12.75">
      <c r="F116" s="220"/>
      <c r="H116" s="220"/>
      <c r="J116" s="220"/>
      <c r="K116" s="220"/>
      <c r="L116" s="220"/>
      <c r="M116" s="220"/>
      <c r="N116" s="220"/>
      <c r="O116" s="220"/>
      <c r="P116" s="220"/>
      <c r="Q116" s="220"/>
      <c r="R116" s="220"/>
    </row>
    <row r="117" spans="6:18" ht="12.75">
      <c r="F117" s="220"/>
      <c r="H117" s="220"/>
      <c r="J117" s="220"/>
      <c r="K117" s="220"/>
      <c r="L117" s="220"/>
      <c r="M117" s="220"/>
      <c r="N117" s="220"/>
      <c r="O117" s="220"/>
      <c r="P117" s="220"/>
      <c r="Q117" s="220"/>
      <c r="R117" s="220"/>
    </row>
    <row r="118" spans="6:18" ht="12.75">
      <c r="F118" s="220"/>
      <c r="H118" s="220"/>
      <c r="J118" s="220"/>
      <c r="K118" s="220"/>
      <c r="L118" s="220"/>
      <c r="M118" s="220"/>
      <c r="N118" s="220"/>
      <c r="O118" s="220"/>
      <c r="P118" s="220"/>
      <c r="Q118" s="220"/>
      <c r="R118" s="220"/>
    </row>
    <row r="119" spans="6:18" ht="12.75">
      <c r="F119" s="220"/>
      <c r="H119" s="220"/>
      <c r="J119" s="220"/>
      <c r="K119" s="220"/>
      <c r="L119" s="220"/>
      <c r="M119" s="220"/>
      <c r="N119" s="220"/>
      <c r="O119" s="220"/>
      <c r="P119" s="220"/>
      <c r="Q119" s="220"/>
      <c r="R119" s="220"/>
    </row>
    <row r="120" spans="6:18" ht="12.75">
      <c r="F120" s="220"/>
      <c r="H120" s="220"/>
      <c r="J120" s="220"/>
      <c r="K120" s="220"/>
      <c r="L120" s="220"/>
      <c r="M120" s="220"/>
      <c r="N120" s="220"/>
      <c r="O120" s="220"/>
      <c r="P120" s="220"/>
      <c r="Q120" s="220"/>
      <c r="R120" s="220"/>
    </row>
    <row r="121" spans="6:18" ht="12.75">
      <c r="F121" s="220"/>
      <c r="H121" s="220"/>
      <c r="J121" s="220"/>
      <c r="K121" s="220"/>
      <c r="L121" s="220"/>
      <c r="M121" s="220"/>
      <c r="N121" s="220"/>
      <c r="O121" s="220"/>
      <c r="P121" s="220"/>
      <c r="Q121" s="220"/>
      <c r="R121" s="220"/>
    </row>
    <row r="122" spans="6:18" ht="12.75">
      <c r="F122" s="220"/>
      <c r="H122" s="220"/>
      <c r="J122" s="220"/>
      <c r="K122" s="220"/>
      <c r="L122" s="220"/>
      <c r="M122" s="220"/>
      <c r="N122" s="220"/>
      <c r="O122" s="220"/>
      <c r="P122" s="220"/>
      <c r="Q122" s="220"/>
      <c r="R122" s="220"/>
    </row>
    <row r="123" spans="6:18" ht="12.75">
      <c r="F123" s="220"/>
      <c r="H123" s="220"/>
      <c r="J123" s="220"/>
      <c r="K123" s="220"/>
      <c r="L123" s="220"/>
      <c r="M123" s="220"/>
      <c r="N123" s="220"/>
      <c r="O123" s="220"/>
      <c r="P123" s="220"/>
      <c r="Q123" s="220"/>
      <c r="R123" s="220"/>
    </row>
    <row r="124" spans="6:18" ht="12.75">
      <c r="F124" s="220"/>
      <c r="H124" s="220"/>
      <c r="J124" s="220"/>
      <c r="K124" s="220"/>
      <c r="L124" s="220"/>
      <c r="M124" s="220"/>
      <c r="N124" s="220"/>
      <c r="O124" s="220"/>
      <c r="P124" s="220"/>
      <c r="Q124" s="220"/>
      <c r="R124" s="220"/>
    </row>
    <row r="125" spans="6:18" ht="12.75">
      <c r="F125" s="220"/>
      <c r="H125" s="220"/>
      <c r="J125" s="220"/>
      <c r="K125" s="220"/>
      <c r="L125" s="220"/>
      <c r="M125" s="220"/>
      <c r="N125" s="220"/>
      <c r="O125" s="220"/>
      <c r="P125" s="220"/>
      <c r="Q125" s="220"/>
      <c r="R125" s="220"/>
    </row>
    <row r="126" spans="6:18" ht="12.75">
      <c r="F126" s="220"/>
      <c r="H126" s="220"/>
      <c r="J126" s="220"/>
      <c r="K126" s="220"/>
      <c r="L126" s="220"/>
      <c r="M126" s="220"/>
      <c r="N126" s="220"/>
      <c r="O126" s="220"/>
      <c r="P126" s="220"/>
      <c r="Q126" s="220"/>
      <c r="R126" s="220"/>
    </row>
    <row r="127" spans="6:18" ht="12.75">
      <c r="F127" s="220"/>
      <c r="H127" s="220"/>
      <c r="J127" s="220"/>
      <c r="K127" s="220"/>
      <c r="L127" s="220"/>
      <c r="M127" s="220"/>
      <c r="N127" s="220"/>
      <c r="O127" s="220"/>
      <c r="P127" s="220"/>
      <c r="Q127" s="220"/>
      <c r="R127" s="220"/>
    </row>
    <row r="128" spans="6:18" ht="12.75">
      <c r="F128" s="220"/>
      <c r="H128" s="220"/>
      <c r="J128" s="220"/>
      <c r="K128" s="220"/>
      <c r="L128" s="220"/>
      <c r="M128" s="220"/>
      <c r="N128" s="220"/>
      <c r="O128" s="220"/>
      <c r="P128" s="220"/>
      <c r="Q128" s="220"/>
      <c r="R128" s="220"/>
    </row>
    <row r="129" spans="6:18" ht="12.75">
      <c r="F129" s="220"/>
      <c r="H129" s="220"/>
      <c r="J129" s="220"/>
      <c r="K129" s="220"/>
      <c r="L129" s="220"/>
      <c r="M129" s="220"/>
      <c r="N129" s="220"/>
      <c r="O129" s="220"/>
      <c r="P129" s="220"/>
      <c r="Q129" s="220"/>
      <c r="R129" s="220"/>
    </row>
    <row r="130" spans="6:18" ht="12.75">
      <c r="F130" s="220"/>
      <c r="H130" s="220"/>
      <c r="J130" s="220"/>
      <c r="K130" s="220"/>
      <c r="L130" s="220"/>
      <c r="M130" s="220"/>
      <c r="N130" s="220"/>
      <c r="O130" s="220"/>
      <c r="P130" s="220"/>
      <c r="Q130" s="220"/>
      <c r="R130" s="220"/>
    </row>
    <row r="131" spans="6:18" ht="12.75">
      <c r="F131" s="220"/>
      <c r="H131" s="220"/>
      <c r="J131" s="220"/>
      <c r="K131" s="220"/>
      <c r="L131" s="220"/>
      <c r="M131" s="220"/>
      <c r="N131" s="220"/>
      <c r="O131" s="220"/>
      <c r="P131" s="220"/>
      <c r="Q131" s="220"/>
      <c r="R131" s="220"/>
    </row>
    <row r="132" spans="6:18" ht="12.75">
      <c r="F132" s="220"/>
      <c r="H132" s="220"/>
      <c r="J132" s="220"/>
      <c r="K132" s="220"/>
      <c r="L132" s="220"/>
      <c r="M132" s="220"/>
      <c r="N132" s="220"/>
      <c r="O132" s="220"/>
      <c r="P132" s="220"/>
      <c r="Q132" s="220"/>
      <c r="R132" s="220"/>
    </row>
    <row r="133" spans="6:18" ht="12.75">
      <c r="F133" s="220"/>
      <c r="H133" s="220"/>
      <c r="J133" s="220"/>
      <c r="K133" s="220"/>
      <c r="L133" s="220"/>
      <c r="M133" s="220"/>
      <c r="N133" s="220"/>
      <c r="O133" s="220"/>
      <c r="P133" s="220"/>
      <c r="Q133" s="220"/>
      <c r="R133" s="220"/>
    </row>
    <row r="134" spans="6:18" ht="12.75">
      <c r="F134" s="220"/>
      <c r="H134" s="220"/>
      <c r="J134" s="220"/>
      <c r="K134" s="220"/>
      <c r="L134" s="220"/>
      <c r="M134" s="220"/>
      <c r="N134" s="220"/>
      <c r="O134" s="220"/>
      <c r="P134" s="220"/>
      <c r="Q134" s="220"/>
      <c r="R134" s="220"/>
    </row>
    <row r="135" spans="6:18" ht="12.75">
      <c r="F135" s="220"/>
      <c r="H135" s="220"/>
      <c r="J135" s="220"/>
      <c r="K135" s="220"/>
      <c r="L135" s="220"/>
      <c r="M135" s="220"/>
      <c r="N135" s="220"/>
      <c r="O135" s="220"/>
      <c r="P135" s="220"/>
      <c r="Q135" s="220"/>
      <c r="R135" s="220"/>
    </row>
    <row r="136" spans="6:18" ht="12.75">
      <c r="F136" s="220"/>
      <c r="H136" s="220"/>
      <c r="J136" s="220"/>
      <c r="K136" s="220"/>
      <c r="L136" s="220"/>
      <c r="M136" s="220"/>
      <c r="N136" s="220"/>
      <c r="O136" s="220"/>
      <c r="P136" s="220"/>
      <c r="Q136" s="220"/>
      <c r="R136" s="220"/>
    </row>
    <row r="137" spans="6:18" ht="12.75">
      <c r="F137" s="220"/>
      <c r="H137" s="220"/>
      <c r="J137" s="220"/>
      <c r="K137" s="220"/>
      <c r="L137" s="220"/>
      <c r="M137" s="220"/>
      <c r="N137" s="220"/>
      <c r="O137" s="220"/>
      <c r="P137" s="220"/>
      <c r="Q137" s="220"/>
      <c r="R137" s="220"/>
    </row>
    <row r="138" spans="6:18" ht="12.75">
      <c r="F138" s="220"/>
      <c r="H138" s="220"/>
      <c r="J138" s="220"/>
      <c r="K138" s="220"/>
      <c r="L138" s="220"/>
      <c r="M138" s="220"/>
      <c r="N138" s="220"/>
      <c r="O138" s="220"/>
      <c r="P138" s="220"/>
      <c r="Q138" s="220"/>
      <c r="R138" s="220"/>
    </row>
    <row r="139" spans="6:18" ht="12.75">
      <c r="F139" s="220"/>
      <c r="H139" s="220"/>
      <c r="J139" s="220"/>
      <c r="K139" s="220"/>
      <c r="L139" s="220"/>
      <c r="M139" s="220"/>
      <c r="N139" s="220"/>
      <c r="O139" s="220"/>
      <c r="P139" s="220"/>
      <c r="Q139" s="220"/>
      <c r="R139" s="220"/>
    </row>
    <row r="140" spans="6:18" ht="12.75">
      <c r="F140" s="220"/>
      <c r="H140" s="220"/>
      <c r="J140" s="220"/>
      <c r="K140" s="220"/>
      <c r="L140" s="220"/>
      <c r="M140" s="220"/>
      <c r="N140" s="220"/>
      <c r="O140" s="220"/>
      <c r="P140" s="220"/>
      <c r="Q140" s="220"/>
      <c r="R140" s="220"/>
    </row>
    <row r="141" spans="6:18" ht="12.75">
      <c r="F141" s="220"/>
      <c r="H141" s="220"/>
      <c r="J141" s="220"/>
      <c r="K141" s="220"/>
      <c r="L141" s="220"/>
      <c r="M141" s="220"/>
      <c r="N141" s="220"/>
      <c r="O141" s="220"/>
      <c r="P141" s="220"/>
      <c r="Q141" s="220"/>
      <c r="R141" s="220"/>
    </row>
    <row r="142" spans="6:18" ht="12.75">
      <c r="F142" s="220"/>
      <c r="H142" s="220"/>
      <c r="J142" s="220"/>
      <c r="K142" s="220"/>
      <c r="L142" s="220"/>
      <c r="M142" s="220"/>
      <c r="N142" s="220"/>
      <c r="O142" s="220"/>
      <c r="P142" s="220"/>
      <c r="Q142" s="220"/>
      <c r="R142" s="220"/>
    </row>
    <row r="143" spans="6:18" ht="12.75">
      <c r="F143" s="220"/>
      <c r="H143" s="220"/>
      <c r="J143" s="220"/>
      <c r="K143" s="220"/>
      <c r="L143" s="220"/>
      <c r="M143" s="220"/>
      <c r="N143" s="220"/>
      <c r="O143" s="220"/>
      <c r="P143" s="220"/>
      <c r="Q143" s="220"/>
      <c r="R143" s="220"/>
    </row>
    <row r="144" spans="6:18" ht="12.75">
      <c r="F144" s="220"/>
      <c r="H144" s="220"/>
      <c r="J144" s="220"/>
      <c r="K144" s="220"/>
      <c r="L144" s="220"/>
      <c r="M144" s="220"/>
      <c r="N144" s="220"/>
      <c r="O144" s="220"/>
      <c r="P144" s="220"/>
      <c r="Q144" s="220"/>
      <c r="R144" s="220"/>
    </row>
    <row r="145" spans="6:18" ht="12.75">
      <c r="F145" s="220"/>
      <c r="H145" s="220"/>
      <c r="J145" s="220"/>
      <c r="K145" s="220"/>
      <c r="L145" s="220"/>
      <c r="M145" s="220"/>
      <c r="N145" s="220"/>
      <c r="O145" s="220"/>
      <c r="P145" s="220"/>
      <c r="Q145" s="220"/>
      <c r="R145" s="220"/>
    </row>
    <row r="146" spans="6:18" ht="12.75">
      <c r="F146" s="220"/>
      <c r="H146" s="220"/>
      <c r="J146" s="220"/>
      <c r="K146" s="220"/>
      <c r="L146" s="220"/>
      <c r="M146" s="220"/>
      <c r="N146" s="220"/>
      <c r="O146" s="220"/>
      <c r="P146" s="220"/>
      <c r="Q146" s="220"/>
      <c r="R146" s="220"/>
    </row>
    <row r="147" spans="6:18" ht="12.75">
      <c r="F147" s="220"/>
      <c r="H147" s="220"/>
      <c r="J147" s="220"/>
      <c r="K147" s="220"/>
      <c r="L147" s="220"/>
      <c r="M147" s="220"/>
      <c r="N147" s="220"/>
      <c r="O147" s="220"/>
      <c r="P147" s="220"/>
      <c r="Q147" s="220"/>
      <c r="R147" s="220"/>
    </row>
    <row r="148" spans="6:18" ht="12.75">
      <c r="F148" s="220"/>
      <c r="H148" s="220"/>
      <c r="J148" s="220"/>
      <c r="K148" s="220"/>
      <c r="L148" s="220"/>
      <c r="M148" s="220"/>
      <c r="N148" s="220"/>
      <c r="O148" s="220"/>
      <c r="P148" s="220"/>
      <c r="Q148" s="220"/>
      <c r="R148" s="220"/>
    </row>
    <row r="149" spans="6:18" ht="12.75">
      <c r="F149" s="220"/>
      <c r="H149" s="220"/>
      <c r="J149" s="220"/>
      <c r="K149" s="220"/>
      <c r="L149" s="220"/>
      <c r="M149" s="220"/>
      <c r="N149" s="220"/>
      <c r="O149" s="220"/>
      <c r="P149" s="220"/>
      <c r="Q149" s="220"/>
      <c r="R149" s="220"/>
    </row>
    <row r="150" spans="6:18" ht="12.75">
      <c r="F150" s="220"/>
      <c r="H150" s="220"/>
      <c r="J150" s="220"/>
      <c r="K150" s="220"/>
      <c r="L150" s="220"/>
      <c r="M150" s="220"/>
      <c r="N150" s="220"/>
      <c r="O150" s="220"/>
      <c r="P150" s="220"/>
      <c r="Q150" s="220"/>
      <c r="R150" s="220"/>
    </row>
    <row r="151" spans="6:18" ht="12.75">
      <c r="F151" s="220"/>
      <c r="H151" s="220"/>
      <c r="J151" s="220"/>
      <c r="K151" s="220"/>
      <c r="L151" s="220"/>
      <c r="M151" s="220"/>
      <c r="N151" s="220"/>
      <c r="O151" s="220"/>
      <c r="P151" s="220"/>
      <c r="Q151" s="220"/>
      <c r="R151" s="220"/>
    </row>
    <row r="152" spans="6:18" ht="12.75">
      <c r="F152" s="220"/>
      <c r="H152" s="220"/>
      <c r="J152" s="220"/>
      <c r="K152" s="220"/>
      <c r="L152" s="220"/>
      <c r="M152" s="220"/>
      <c r="N152" s="220"/>
      <c r="O152" s="220"/>
      <c r="P152" s="220"/>
      <c r="Q152" s="220"/>
      <c r="R152" s="220"/>
    </row>
    <row r="153" spans="6:18" ht="12.75">
      <c r="F153" s="220"/>
      <c r="H153" s="220"/>
      <c r="J153" s="220"/>
      <c r="K153" s="220"/>
      <c r="L153" s="220"/>
      <c r="M153" s="220"/>
      <c r="N153" s="220"/>
      <c r="O153" s="220"/>
      <c r="P153" s="220"/>
      <c r="Q153" s="220"/>
      <c r="R153" s="220"/>
    </row>
    <row r="154" spans="6:18" ht="12.75">
      <c r="F154" s="220"/>
      <c r="H154" s="220"/>
      <c r="J154" s="220"/>
      <c r="K154" s="220"/>
      <c r="L154" s="220"/>
      <c r="M154" s="220"/>
      <c r="N154" s="220"/>
      <c r="O154" s="220"/>
      <c r="P154" s="220"/>
      <c r="Q154" s="220"/>
      <c r="R154" s="220"/>
    </row>
    <row r="155" spans="6:18" ht="12.75">
      <c r="F155" s="220"/>
      <c r="H155" s="220"/>
      <c r="J155" s="220"/>
      <c r="K155" s="220"/>
      <c r="L155" s="220"/>
      <c r="M155" s="220"/>
      <c r="N155" s="220"/>
      <c r="O155" s="220"/>
      <c r="P155" s="220"/>
      <c r="Q155" s="220"/>
      <c r="R155" s="220"/>
    </row>
    <row r="156" spans="6:18" ht="12.75">
      <c r="F156" s="220"/>
      <c r="H156" s="220"/>
      <c r="J156" s="220"/>
      <c r="K156" s="220"/>
      <c r="L156" s="220"/>
      <c r="M156" s="220"/>
      <c r="N156" s="220"/>
      <c r="O156" s="220"/>
      <c r="P156" s="220"/>
      <c r="Q156" s="220"/>
      <c r="R156" s="220"/>
    </row>
    <row r="157" spans="6:18" ht="12.75">
      <c r="F157" s="220"/>
      <c r="H157" s="220"/>
      <c r="J157" s="220"/>
      <c r="K157" s="220"/>
      <c r="L157" s="220"/>
      <c r="M157" s="220"/>
      <c r="N157" s="220"/>
      <c r="O157" s="220"/>
      <c r="P157" s="220"/>
      <c r="Q157" s="220"/>
      <c r="R157" s="220"/>
    </row>
    <row r="158" spans="6:18" ht="12.75">
      <c r="F158" s="220"/>
      <c r="H158" s="220"/>
      <c r="J158" s="220"/>
      <c r="K158" s="220"/>
      <c r="L158" s="220"/>
      <c r="M158" s="220"/>
      <c r="N158" s="220"/>
      <c r="O158" s="220"/>
      <c r="P158" s="220"/>
      <c r="Q158" s="220"/>
      <c r="R158" s="220"/>
    </row>
    <row r="159" spans="6:18" ht="12.75">
      <c r="F159" s="220"/>
      <c r="H159" s="220"/>
      <c r="J159" s="220"/>
      <c r="K159" s="220"/>
      <c r="L159" s="220"/>
      <c r="M159" s="220"/>
      <c r="N159" s="220"/>
      <c r="O159" s="220"/>
      <c r="P159" s="220"/>
      <c r="Q159" s="220"/>
      <c r="R159" s="220"/>
    </row>
    <row r="160" spans="6:18" ht="12.75">
      <c r="F160" s="220"/>
      <c r="H160" s="220"/>
      <c r="J160" s="220"/>
      <c r="K160" s="220"/>
      <c r="L160" s="220"/>
      <c r="M160" s="220"/>
      <c r="N160" s="220"/>
      <c r="O160" s="220"/>
      <c r="P160" s="220"/>
      <c r="Q160" s="220"/>
      <c r="R160" s="220"/>
    </row>
    <row r="161" spans="6:18" ht="12.75">
      <c r="F161" s="220"/>
      <c r="H161" s="220"/>
      <c r="J161" s="220"/>
      <c r="K161" s="220"/>
      <c r="L161" s="220"/>
      <c r="M161" s="220"/>
      <c r="N161" s="220"/>
      <c r="O161" s="220"/>
      <c r="P161" s="220"/>
      <c r="Q161" s="220"/>
      <c r="R161" s="220"/>
    </row>
    <row r="162" spans="6:18" ht="12.75">
      <c r="F162" s="220"/>
      <c r="H162" s="220"/>
      <c r="J162" s="220"/>
      <c r="K162" s="220"/>
      <c r="L162" s="220"/>
      <c r="M162" s="220"/>
      <c r="N162" s="220"/>
      <c r="O162" s="220"/>
      <c r="P162" s="220"/>
      <c r="Q162" s="220"/>
      <c r="R162" s="220"/>
    </row>
    <row r="163" spans="6:18" ht="12.75">
      <c r="F163" s="220"/>
      <c r="H163" s="220"/>
      <c r="J163" s="220"/>
      <c r="K163" s="220"/>
      <c r="L163" s="220"/>
      <c r="M163" s="220"/>
      <c r="N163" s="220"/>
      <c r="O163" s="220"/>
      <c r="P163" s="220"/>
      <c r="Q163" s="220"/>
      <c r="R163" s="220"/>
    </row>
    <row r="164" spans="6:18" ht="12.75">
      <c r="F164" s="220"/>
      <c r="H164" s="220"/>
      <c r="J164" s="220"/>
      <c r="K164" s="220"/>
      <c r="L164" s="220"/>
      <c r="M164" s="220"/>
      <c r="N164" s="220"/>
      <c r="O164" s="220"/>
      <c r="P164" s="220"/>
      <c r="Q164" s="220"/>
      <c r="R164" s="220"/>
    </row>
    <row r="165" spans="6:18" ht="12.75">
      <c r="F165" s="220"/>
      <c r="H165" s="220"/>
      <c r="J165" s="220"/>
      <c r="K165" s="220"/>
      <c r="L165" s="220"/>
      <c r="M165" s="220"/>
      <c r="N165" s="220"/>
      <c r="O165" s="220"/>
      <c r="P165" s="220"/>
      <c r="Q165" s="220"/>
      <c r="R165" s="220"/>
    </row>
    <row r="166" spans="6:18" ht="12.75">
      <c r="F166" s="220"/>
      <c r="H166" s="220"/>
      <c r="J166" s="220"/>
      <c r="K166" s="220"/>
      <c r="L166" s="220"/>
      <c r="M166" s="220"/>
      <c r="N166" s="220"/>
      <c r="O166" s="220"/>
      <c r="P166" s="220"/>
      <c r="Q166" s="220"/>
      <c r="R166" s="220"/>
    </row>
    <row r="167" spans="6:18" ht="12.75">
      <c r="F167" s="220"/>
      <c r="H167" s="220"/>
      <c r="J167" s="220"/>
      <c r="K167" s="220"/>
      <c r="L167" s="220"/>
      <c r="M167" s="220"/>
      <c r="N167" s="220"/>
      <c r="O167" s="220"/>
      <c r="P167" s="220"/>
      <c r="Q167" s="220"/>
      <c r="R167" s="220"/>
    </row>
    <row r="168" spans="6:18" ht="12.75">
      <c r="F168" s="220"/>
      <c r="H168" s="220"/>
      <c r="J168" s="220"/>
      <c r="K168" s="220"/>
      <c r="L168" s="220"/>
      <c r="M168" s="220"/>
      <c r="N168" s="220"/>
      <c r="O168" s="220"/>
      <c r="P168" s="220"/>
      <c r="Q168" s="220"/>
      <c r="R168" s="220"/>
    </row>
    <row r="169" spans="6:18" ht="12.75">
      <c r="F169" s="220"/>
      <c r="H169" s="220"/>
      <c r="J169" s="220"/>
      <c r="K169" s="220"/>
      <c r="L169" s="220"/>
      <c r="M169" s="220"/>
      <c r="N169" s="220"/>
      <c r="O169" s="220"/>
      <c r="P169" s="220"/>
      <c r="Q169" s="220"/>
      <c r="R169" s="220"/>
    </row>
    <row r="170" spans="6:18" ht="12.75">
      <c r="F170" s="220"/>
      <c r="H170" s="220"/>
      <c r="J170" s="220"/>
      <c r="K170" s="220"/>
      <c r="L170" s="220"/>
      <c r="M170" s="220"/>
      <c r="N170" s="220"/>
      <c r="O170" s="220"/>
      <c r="P170" s="220"/>
      <c r="Q170" s="220"/>
      <c r="R170" s="220"/>
    </row>
    <row r="171" spans="6:18" ht="12.75">
      <c r="F171" s="220"/>
      <c r="H171" s="220"/>
      <c r="J171" s="220"/>
      <c r="K171" s="220"/>
      <c r="L171" s="220"/>
      <c r="M171" s="220"/>
      <c r="N171" s="220"/>
      <c r="O171" s="220"/>
      <c r="P171" s="220"/>
      <c r="Q171" s="220"/>
      <c r="R171" s="220"/>
    </row>
    <row r="172" spans="6:18" ht="12.75">
      <c r="F172" s="220"/>
      <c r="H172" s="220"/>
      <c r="J172" s="220"/>
      <c r="K172" s="220"/>
      <c r="L172" s="220"/>
      <c r="M172" s="220"/>
      <c r="N172" s="220"/>
      <c r="O172" s="220"/>
      <c r="P172" s="220"/>
      <c r="Q172" s="220"/>
      <c r="R172" s="220"/>
    </row>
    <row r="173" spans="6:18" ht="12.75">
      <c r="F173" s="220"/>
      <c r="H173" s="220"/>
      <c r="J173" s="220"/>
      <c r="K173" s="220"/>
      <c r="L173" s="220"/>
      <c r="M173" s="220"/>
      <c r="N173" s="220"/>
      <c r="O173" s="220"/>
      <c r="P173" s="220"/>
      <c r="Q173" s="220"/>
      <c r="R173" s="220"/>
    </row>
    <row r="174" spans="6:18" ht="12.75">
      <c r="F174" s="220"/>
      <c r="H174" s="220"/>
      <c r="J174" s="220"/>
      <c r="K174" s="220"/>
      <c r="L174" s="220"/>
      <c r="M174" s="220"/>
      <c r="N174" s="220"/>
      <c r="O174" s="220"/>
      <c r="P174" s="220"/>
      <c r="Q174" s="220"/>
      <c r="R174" s="220"/>
    </row>
    <row r="175" spans="6:18" ht="12.75">
      <c r="F175" s="220"/>
      <c r="H175" s="220"/>
      <c r="J175" s="220"/>
      <c r="K175" s="220"/>
      <c r="L175" s="220"/>
      <c r="M175" s="220"/>
      <c r="N175" s="220"/>
      <c r="O175" s="220"/>
      <c r="P175" s="220"/>
      <c r="Q175" s="220"/>
      <c r="R175" s="220"/>
    </row>
    <row r="176" spans="6:18" ht="12.75">
      <c r="F176" s="220"/>
      <c r="H176" s="220"/>
      <c r="J176" s="220"/>
      <c r="K176" s="220"/>
      <c r="L176" s="220"/>
      <c r="M176" s="220"/>
      <c r="N176" s="220"/>
      <c r="O176" s="220"/>
      <c r="P176" s="220"/>
      <c r="Q176" s="220"/>
      <c r="R176" s="220"/>
    </row>
    <row r="177" spans="6:18" ht="12.75">
      <c r="F177" s="220"/>
      <c r="H177" s="220"/>
      <c r="J177" s="220"/>
      <c r="K177" s="220"/>
      <c r="L177" s="220"/>
      <c r="M177" s="220"/>
      <c r="N177" s="220"/>
      <c r="O177" s="220"/>
      <c r="P177" s="220"/>
      <c r="Q177" s="220"/>
      <c r="R177" s="220"/>
    </row>
    <row r="178" spans="6:18" ht="12.75">
      <c r="F178" s="220"/>
      <c r="H178" s="220"/>
      <c r="J178" s="220"/>
      <c r="K178" s="220"/>
      <c r="L178" s="220"/>
      <c r="M178" s="220"/>
      <c r="N178" s="220"/>
      <c r="O178" s="220"/>
      <c r="P178" s="220"/>
      <c r="Q178" s="220"/>
      <c r="R178" s="220"/>
    </row>
    <row r="179" spans="6:18" ht="12.75">
      <c r="F179" s="220"/>
      <c r="H179" s="220"/>
      <c r="J179" s="220"/>
      <c r="K179" s="220"/>
      <c r="L179" s="220"/>
      <c r="M179" s="220"/>
      <c r="N179" s="220"/>
      <c r="O179" s="220"/>
      <c r="P179" s="220"/>
      <c r="Q179" s="220"/>
      <c r="R179" s="220"/>
    </row>
    <row r="180" spans="6:18" ht="12.75">
      <c r="F180" s="220"/>
      <c r="H180" s="220"/>
      <c r="J180" s="220"/>
      <c r="K180" s="220"/>
      <c r="L180" s="220"/>
      <c r="M180" s="220"/>
      <c r="N180" s="220"/>
      <c r="O180" s="220"/>
      <c r="P180" s="220"/>
      <c r="Q180" s="220"/>
      <c r="R180" s="220"/>
    </row>
    <row r="181" spans="6:18" ht="12.75">
      <c r="F181" s="220"/>
      <c r="H181" s="220"/>
      <c r="J181" s="220"/>
      <c r="K181" s="220"/>
      <c r="L181" s="220"/>
      <c r="M181" s="220"/>
      <c r="N181" s="220"/>
      <c r="O181" s="220"/>
      <c r="P181" s="220"/>
      <c r="Q181" s="220"/>
      <c r="R181" s="220"/>
    </row>
    <row r="182" spans="6:18" ht="12.75">
      <c r="F182" s="220"/>
      <c r="H182" s="220"/>
      <c r="J182" s="220"/>
      <c r="K182" s="220"/>
      <c r="L182" s="220"/>
      <c r="M182" s="220"/>
      <c r="N182" s="220"/>
      <c r="O182" s="220"/>
      <c r="P182" s="220"/>
      <c r="Q182" s="220"/>
      <c r="R182" s="220"/>
    </row>
    <row r="183" spans="6:18" ht="12.75">
      <c r="F183" s="220"/>
      <c r="H183" s="220"/>
      <c r="J183" s="220"/>
      <c r="K183" s="220"/>
      <c r="L183" s="220"/>
      <c r="M183" s="220"/>
      <c r="N183" s="220"/>
      <c r="O183" s="220"/>
      <c r="P183" s="220"/>
      <c r="Q183" s="220"/>
      <c r="R183" s="220"/>
    </row>
    <row r="184" spans="6:18" ht="12.75">
      <c r="F184" s="220"/>
      <c r="H184" s="220"/>
      <c r="J184" s="220"/>
      <c r="K184" s="220"/>
      <c r="L184" s="220"/>
      <c r="M184" s="220"/>
      <c r="N184" s="220"/>
      <c r="O184" s="220"/>
      <c r="P184" s="220"/>
      <c r="Q184" s="220"/>
      <c r="R184" s="220"/>
    </row>
    <row r="185" spans="6:18" ht="12.75">
      <c r="F185" s="220"/>
      <c r="H185" s="220"/>
      <c r="J185" s="220"/>
      <c r="K185" s="220"/>
      <c r="L185" s="220"/>
      <c r="M185" s="220"/>
      <c r="N185" s="220"/>
      <c r="O185" s="220"/>
      <c r="P185" s="220"/>
      <c r="Q185" s="220"/>
      <c r="R185" s="220"/>
    </row>
    <row r="186" spans="6:18" ht="12.75">
      <c r="F186" s="220"/>
      <c r="H186" s="220"/>
      <c r="J186" s="220"/>
      <c r="K186" s="220"/>
      <c r="L186" s="220"/>
      <c r="M186" s="220"/>
      <c r="N186" s="220"/>
      <c r="O186" s="220"/>
      <c r="P186" s="220"/>
      <c r="Q186" s="220"/>
      <c r="R186" s="220"/>
    </row>
    <row r="187" spans="6:18" ht="12.75">
      <c r="F187" s="220"/>
      <c r="H187" s="220"/>
      <c r="J187" s="220"/>
      <c r="K187" s="220"/>
      <c r="L187" s="220"/>
      <c r="M187" s="220"/>
      <c r="N187" s="220"/>
      <c r="O187" s="220"/>
      <c r="P187" s="220"/>
      <c r="Q187" s="220"/>
      <c r="R187" s="220"/>
    </row>
    <row r="188" spans="6:18" ht="12.75">
      <c r="F188" s="220"/>
      <c r="H188" s="220"/>
      <c r="J188" s="220"/>
      <c r="K188" s="220"/>
      <c r="L188" s="220"/>
      <c r="M188" s="220"/>
      <c r="N188" s="220"/>
      <c r="O188" s="220"/>
      <c r="P188" s="220"/>
      <c r="Q188" s="220"/>
      <c r="R188" s="220"/>
    </row>
    <row r="189" spans="6:18" ht="12.75">
      <c r="F189" s="220"/>
      <c r="H189" s="220"/>
      <c r="J189" s="220"/>
      <c r="K189" s="220"/>
      <c r="L189" s="220"/>
      <c r="M189" s="220"/>
      <c r="N189" s="220"/>
      <c r="O189" s="220"/>
      <c r="P189" s="220"/>
      <c r="Q189" s="220"/>
      <c r="R189" s="220"/>
    </row>
    <row r="190" spans="6:18" ht="12.75">
      <c r="F190" s="220"/>
      <c r="H190" s="220"/>
      <c r="J190" s="220"/>
      <c r="K190" s="220"/>
      <c r="L190" s="220"/>
      <c r="M190" s="220"/>
      <c r="N190" s="220"/>
      <c r="O190" s="220"/>
      <c r="P190" s="220"/>
      <c r="Q190" s="220"/>
      <c r="R190" s="220"/>
    </row>
    <row r="191" spans="6:18" ht="12.75">
      <c r="F191" s="220"/>
      <c r="H191" s="220"/>
      <c r="J191" s="220"/>
      <c r="K191" s="220"/>
      <c r="L191" s="220"/>
      <c r="M191" s="220"/>
      <c r="N191" s="220"/>
      <c r="O191" s="220"/>
      <c r="P191" s="220"/>
      <c r="Q191" s="220"/>
      <c r="R191" s="220"/>
    </row>
    <row r="192" spans="6:18" ht="12.75">
      <c r="F192" s="220"/>
      <c r="H192" s="220"/>
      <c r="J192" s="220"/>
      <c r="K192" s="220"/>
      <c r="L192" s="220"/>
      <c r="M192" s="220"/>
      <c r="N192" s="220"/>
      <c r="O192" s="220"/>
      <c r="P192" s="220"/>
      <c r="Q192" s="220"/>
      <c r="R192" s="220"/>
    </row>
    <row r="193" spans="6:18" ht="12.75">
      <c r="F193" s="220"/>
      <c r="H193" s="220"/>
      <c r="J193" s="220"/>
      <c r="K193" s="220"/>
      <c r="L193" s="220"/>
      <c r="M193" s="220"/>
      <c r="N193" s="220"/>
      <c r="O193" s="220"/>
      <c r="P193" s="220"/>
      <c r="Q193" s="220"/>
      <c r="R193" s="220"/>
    </row>
    <row r="194" spans="6:18" ht="12.75">
      <c r="F194" s="220"/>
      <c r="H194" s="220"/>
      <c r="J194" s="220"/>
      <c r="K194" s="220"/>
      <c r="L194" s="220"/>
      <c r="M194" s="220"/>
      <c r="N194" s="220"/>
      <c r="O194" s="220"/>
      <c r="P194" s="220"/>
      <c r="Q194" s="220"/>
      <c r="R194" s="220"/>
    </row>
    <row r="195" spans="6:18" ht="12.75">
      <c r="F195" s="220"/>
      <c r="H195" s="220"/>
      <c r="J195" s="220"/>
      <c r="K195" s="220"/>
      <c r="L195" s="220"/>
      <c r="M195" s="220"/>
      <c r="N195" s="220"/>
      <c r="O195" s="220"/>
      <c r="P195" s="220"/>
      <c r="Q195" s="220"/>
      <c r="R195" s="220"/>
    </row>
    <row r="196" spans="6:18" ht="12.75">
      <c r="F196" s="220"/>
      <c r="H196" s="220"/>
      <c r="J196" s="220"/>
      <c r="K196" s="220"/>
      <c r="L196" s="220"/>
      <c r="M196" s="220"/>
      <c r="N196" s="220"/>
      <c r="O196" s="220"/>
      <c r="P196" s="220"/>
      <c r="Q196" s="220"/>
      <c r="R196" s="220"/>
    </row>
    <row r="197" spans="6:18" ht="12.75">
      <c r="F197" s="220"/>
      <c r="H197" s="220"/>
      <c r="J197" s="220"/>
      <c r="K197" s="220"/>
      <c r="L197" s="220"/>
      <c r="M197" s="220"/>
      <c r="N197" s="220"/>
      <c r="O197" s="220"/>
      <c r="P197" s="220"/>
      <c r="Q197" s="220"/>
      <c r="R197" s="220"/>
    </row>
    <row r="198" spans="6:18" ht="12.75">
      <c r="F198" s="220"/>
      <c r="H198" s="220"/>
      <c r="J198" s="220"/>
      <c r="K198" s="220"/>
      <c r="L198" s="220"/>
      <c r="M198" s="220"/>
      <c r="N198" s="220"/>
      <c r="O198" s="220"/>
      <c r="P198" s="220"/>
      <c r="Q198" s="220"/>
      <c r="R198" s="220"/>
    </row>
    <row r="199" spans="6:18" ht="12.75">
      <c r="F199" s="220"/>
      <c r="H199" s="220"/>
      <c r="J199" s="220"/>
      <c r="K199" s="220"/>
      <c r="L199" s="220"/>
      <c r="M199" s="220"/>
      <c r="N199" s="220"/>
      <c r="O199" s="220"/>
      <c r="P199" s="220"/>
      <c r="Q199" s="220"/>
      <c r="R199" s="220"/>
    </row>
    <row r="200" spans="6:18" ht="12.75">
      <c r="F200" s="220"/>
      <c r="H200" s="220"/>
      <c r="J200" s="220"/>
      <c r="K200" s="220"/>
      <c r="L200" s="220"/>
      <c r="M200" s="220"/>
      <c r="N200" s="220"/>
      <c r="O200" s="220"/>
      <c r="P200" s="220"/>
      <c r="Q200" s="220"/>
      <c r="R200" s="220"/>
    </row>
    <row r="201" spans="6:18" ht="12.75">
      <c r="F201" s="220"/>
      <c r="H201" s="220"/>
      <c r="J201" s="220"/>
      <c r="K201" s="220"/>
      <c r="L201" s="220"/>
      <c r="M201" s="220"/>
      <c r="N201" s="220"/>
      <c r="O201" s="220"/>
      <c r="P201" s="220"/>
      <c r="Q201" s="220"/>
      <c r="R201" s="220"/>
    </row>
    <row r="202" spans="6:18" ht="12.75">
      <c r="F202" s="220"/>
      <c r="H202" s="220"/>
      <c r="J202" s="220"/>
      <c r="K202" s="220"/>
      <c r="L202" s="220"/>
      <c r="M202" s="220"/>
      <c r="N202" s="220"/>
      <c r="O202" s="220"/>
      <c r="P202" s="220"/>
      <c r="Q202" s="220"/>
      <c r="R202" s="220"/>
    </row>
    <row r="203" spans="6:18" ht="12.75">
      <c r="F203" s="220"/>
      <c r="H203" s="220"/>
      <c r="J203" s="220"/>
      <c r="K203" s="220"/>
      <c r="L203" s="220"/>
      <c r="M203" s="220"/>
      <c r="N203" s="220"/>
      <c r="O203" s="220"/>
      <c r="P203" s="220"/>
      <c r="Q203" s="220"/>
      <c r="R203" s="220"/>
    </row>
    <row r="204" spans="6:18" ht="12.75">
      <c r="F204" s="220"/>
      <c r="H204" s="220"/>
      <c r="J204" s="220"/>
      <c r="K204" s="220"/>
      <c r="L204" s="220"/>
      <c r="M204" s="220"/>
      <c r="N204" s="220"/>
      <c r="O204" s="220"/>
      <c r="P204" s="220"/>
      <c r="Q204" s="220"/>
      <c r="R204" s="220"/>
    </row>
    <row r="205" spans="6:18" ht="12.75">
      <c r="F205" s="220"/>
      <c r="H205" s="220"/>
      <c r="J205" s="220"/>
      <c r="K205" s="220"/>
      <c r="L205" s="220"/>
      <c r="M205" s="220"/>
      <c r="N205" s="220"/>
      <c r="O205" s="220"/>
      <c r="P205" s="220"/>
      <c r="Q205" s="220"/>
      <c r="R205" s="220"/>
    </row>
    <row r="206" spans="6:18" ht="12.75">
      <c r="F206" s="220"/>
      <c r="H206" s="220"/>
      <c r="J206" s="220"/>
      <c r="K206" s="220"/>
      <c r="L206" s="220"/>
      <c r="M206" s="220"/>
      <c r="N206" s="220"/>
      <c r="O206" s="220"/>
      <c r="P206" s="220"/>
      <c r="Q206" s="220"/>
      <c r="R206" s="220"/>
    </row>
    <row r="207" spans="6:18" ht="12.75">
      <c r="F207" s="220"/>
      <c r="H207" s="220"/>
      <c r="J207" s="220"/>
      <c r="K207" s="220"/>
      <c r="L207" s="220"/>
      <c r="M207" s="220"/>
      <c r="N207" s="220"/>
      <c r="O207" s="220"/>
      <c r="P207" s="220"/>
      <c r="Q207" s="220"/>
      <c r="R207" s="220"/>
    </row>
    <row r="208" spans="6:18" ht="12.75">
      <c r="F208" s="220"/>
      <c r="H208" s="220"/>
      <c r="J208" s="220"/>
      <c r="K208" s="220"/>
      <c r="L208" s="220"/>
      <c r="M208" s="220"/>
      <c r="N208" s="220"/>
      <c r="O208" s="220"/>
      <c r="P208" s="220"/>
      <c r="Q208" s="220"/>
      <c r="R208" s="220"/>
    </row>
    <row r="209" spans="6:18" ht="12.75">
      <c r="F209" s="220"/>
      <c r="H209" s="220"/>
      <c r="J209" s="220"/>
      <c r="K209" s="220"/>
      <c r="L209" s="220"/>
      <c r="M209" s="220"/>
      <c r="N209" s="220"/>
      <c r="O209" s="220"/>
      <c r="P209" s="220"/>
      <c r="Q209" s="220"/>
      <c r="R209" s="220"/>
    </row>
    <row r="210" spans="6:18" ht="12.75">
      <c r="F210" s="220"/>
      <c r="H210" s="220"/>
      <c r="J210" s="220"/>
      <c r="K210" s="220"/>
      <c r="L210" s="220"/>
      <c r="M210" s="220"/>
      <c r="N210" s="220"/>
      <c r="O210" s="220"/>
      <c r="P210" s="220"/>
      <c r="Q210" s="220"/>
      <c r="R210" s="220"/>
    </row>
    <row r="211" spans="6:18" ht="12.75">
      <c r="F211" s="220"/>
      <c r="H211" s="220"/>
      <c r="J211" s="220"/>
      <c r="K211" s="220"/>
      <c r="L211" s="220"/>
      <c r="M211" s="220"/>
      <c r="N211" s="220"/>
      <c r="O211" s="220"/>
      <c r="P211" s="220"/>
      <c r="Q211" s="220"/>
      <c r="R211" s="220"/>
    </row>
    <row r="212" spans="6:18" ht="12.75">
      <c r="F212" s="220"/>
      <c r="H212" s="220"/>
      <c r="J212" s="220"/>
      <c r="K212" s="220"/>
      <c r="L212" s="220"/>
      <c r="M212" s="220"/>
      <c r="N212" s="220"/>
      <c r="O212" s="220"/>
      <c r="P212" s="220"/>
      <c r="Q212" s="220"/>
      <c r="R212" s="220"/>
    </row>
    <row r="213" spans="6:18" ht="12.75">
      <c r="F213" s="220"/>
      <c r="H213" s="220"/>
      <c r="J213" s="220"/>
      <c r="K213" s="220"/>
      <c r="L213" s="220"/>
      <c r="M213" s="220"/>
      <c r="N213" s="220"/>
      <c r="O213" s="220"/>
      <c r="P213" s="220"/>
      <c r="Q213" s="220"/>
      <c r="R213" s="220"/>
    </row>
    <row r="214" spans="6:18" ht="12.75">
      <c r="F214" s="220"/>
      <c r="H214" s="220"/>
      <c r="J214" s="220"/>
      <c r="K214" s="220"/>
      <c r="L214" s="220"/>
      <c r="M214" s="220"/>
      <c r="N214" s="220"/>
      <c r="O214" s="220"/>
      <c r="P214" s="220"/>
      <c r="Q214" s="220"/>
      <c r="R214" s="220"/>
    </row>
    <row r="215" spans="6:18" ht="12.75">
      <c r="F215" s="220"/>
      <c r="H215" s="220"/>
      <c r="J215" s="220"/>
      <c r="K215" s="220"/>
      <c r="L215" s="220"/>
      <c r="M215" s="220"/>
      <c r="N215" s="220"/>
      <c r="O215" s="220"/>
      <c r="P215" s="220"/>
      <c r="Q215" s="220"/>
      <c r="R215" s="220"/>
    </row>
    <row r="216" spans="6:18" ht="12.75">
      <c r="F216" s="220"/>
      <c r="H216" s="220"/>
      <c r="J216" s="220"/>
      <c r="K216" s="220"/>
      <c r="L216" s="220"/>
      <c r="M216" s="220"/>
      <c r="N216" s="220"/>
      <c r="O216" s="220"/>
      <c r="P216" s="220"/>
      <c r="Q216" s="220"/>
      <c r="R216" s="220"/>
    </row>
  </sheetData>
  <sheetProtection password="CC22" sheet="1" objects="1" scenarios="1"/>
  <mergeCells count="26">
    <mergeCell ref="Q38:R38"/>
    <mergeCell ref="N36:P36"/>
    <mergeCell ref="B37:L38"/>
    <mergeCell ref="U25:V25"/>
    <mergeCell ref="U26:V26"/>
    <mergeCell ref="U32:V32"/>
    <mergeCell ref="U29:V29"/>
    <mergeCell ref="U31:V31"/>
    <mergeCell ref="M38:P38"/>
    <mergeCell ref="U20:V20"/>
    <mergeCell ref="U17:V17"/>
    <mergeCell ref="U19:V19"/>
    <mergeCell ref="U23:V23"/>
    <mergeCell ref="P1:V2"/>
    <mergeCell ref="U13:V13"/>
    <mergeCell ref="U11:V11"/>
    <mergeCell ref="U14:V14"/>
    <mergeCell ref="U3:V9"/>
    <mergeCell ref="B3:C3"/>
    <mergeCell ref="Q36:R36"/>
    <mergeCell ref="B22:C22"/>
    <mergeCell ref="B28:C28"/>
    <mergeCell ref="B36:L36"/>
    <mergeCell ref="B4:C4"/>
    <mergeCell ref="B10:C10"/>
    <mergeCell ref="B16:C16"/>
  </mergeCells>
  <printOptions horizontalCentered="1" verticalCentered="1"/>
  <pageMargins left="0.4" right="0.4" top="0.4" bottom="0.4" header="0.4" footer="0.5"/>
  <pageSetup fitToHeight="1" fitToWidth="1" horizontalDpi="1200" verticalDpi="1200" orientation="landscape" scale="9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1"/>
  <sheetViews>
    <sheetView workbookViewId="0" topLeftCell="A1">
      <selection activeCell="D4" sqref="D4"/>
    </sheetView>
  </sheetViews>
  <sheetFormatPr defaultColWidth="9.140625" defaultRowHeight="12.75"/>
  <cols>
    <col min="1" max="1" width="0.85546875" style="220" customWidth="1"/>
    <col min="2" max="2" width="5.421875" style="220" customWidth="1"/>
    <col min="3" max="3" width="4.8515625" style="220" customWidth="1"/>
    <col min="4" max="4" width="24.00390625" style="220" customWidth="1"/>
    <col min="5" max="5" width="20.140625" style="220" customWidth="1"/>
    <col min="6" max="6" width="11.7109375" style="352" customWidth="1"/>
    <col min="7" max="7" width="2.421875" style="484" customWidth="1"/>
    <col min="8" max="8" width="9.421875" style="352" customWidth="1"/>
    <col min="9" max="9" width="2.421875" style="484" customWidth="1"/>
    <col min="10" max="10" width="10.140625" style="352" customWidth="1"/>
    <col min="11" max="11" width="1.421875" style="352" customWidth="1"/>
    <col min="12" max="12" width="10.00390625" style="352" customWidth="1"/>
    <col min="13" max="13" width="2.7109375" style="485" customWidth="1"/>
    <col min="14" max="14" width="11.421875" style="352" customWidth="1"/>
    <col min="15" max="15" width="3.00390625" style="352" customWidth="1"/>
    <col min="16" max="16" width="11.28125" style="352" customWidth="1"/>
    <col min="17" max="17" width="10.421875" style="220" customWidth="1"/>
    <col min="18" max="18" width="13.140625" style="220" customWidth="1"/>
    <col min="19" max="19" width="2.7109375" style="220" customWidth="1"/>
    <col min="20" max="20" width="0" style="220" hidden="1" customWidth="1"/>
    <col min="21" max="16384" width="8.8515625" style="220" customWidth="1"/>
  </cols>
  <sheetData>
    <row r="1" ht="16.5" customHeight="1">
      <c r="A1" s="351" t="s">
        <v>137</v>
      </c>
    </row>
    <row r="2" spans="2:73" s="235" customFormat="1" ht="13.5" thickBot="1">
      <c r="B2" s="235" t="s">
        <v>72</v>
      </c>
      <c r="F2" s="478"/>
      <c r="G2" s="486"/>
      <c r="H2" s="478"/>
      <c r="I2" s="486"/>
      <c r="J2" s="478"/>
      <c r="K2" s="478"/>
      <c r="L2" s="478"/>
      <c r="M2" s="487"/>
      <c r="N2" s="478"/>
      <c r="O2" s="478"/>
      <c r="P2" s="478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</row>
    <row r="3" spans="1:73" s="223" customFormat="1" ht="27.75" customHeight="1" thickBot="1">
      <c r="A3" s="354"/>
      <c r="B3" s="488"/>
      <c r="C3" s="356"/>
      <c r="D3" s="489" t="s">
        <v>73</v>
      </c>
      <c r="E3" s="490" t="s">
        <v>74</v>
      </c>
      <c r="F3" s="491" t="s">
        <v>96</v>
      </c>
      <c r="G3" s="492" t="s">
        <v>120</v>
      </c>
      <c r="H3" s="359" t="s">
        <v>138</v>
      </c>
      <c r="I3" s="492" t="s">
        <v>122</v>
      </c>
      <c r="J3" s="493" t="s">
        <v>139</v>
      </c>
      <c r="K3" s="494" t="s">
        <v>115</v>
      </c>
      <c r="L3" s="495" t="s">
        <v>140</v>
      </c>
      <c r="M3" s="496" t="s">
        <v>141</v>
      </c>
      <c r="N3" s="495" t="s">
        <v>127</v>
      </c>
      <c r="O3" s="359" t="s">
        <v>122</v>
      </c>
      <c r="P3" s="497" t="s">
        <v>142</v>
      </c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</row>
    <row r="4" spans="2:73" s="235" customFormat="1" ht="13.5" customHeight="1" thickBot="1">
      <c r="B4" s="498" t="s">
        <v>174</v>
      </c>
      <c r="C4" s="499"/>
      <c r="D4" s="365"/>
      <c r="E4" s="500"/>
      <c r="F4" s="501"/>
      <c r="G4" s="502" t="s">
        <v>120</v>
      </c>
      <c r="H4" s="366"/>
      <c r="I4" s="502" t="s">
        <v>97</v>
      </c>
      <c r="J4" s="503">
        <f>F4+H4</f>
        <v>0</v>
      </c>
      <c r="K4" s="504"/>
      <c r="L4" s="505"/>
      <c r="M4" s="506" t="s">
        <v>141</v>
      </c>
      <c r="N4" s="505"/>
      <c r="O4" s="507" t="s">
        <v>122</v>
      </c>
      <c r="P4" s="508">
        <f>L4-N4</f>
        <v>0</v>
      </c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</row>
    <row r="5" spans="1:73" s="235" customFormat="1" ht="13.5" customHeight="1" thickBot="1">
      <c r="A5" s="374"/>
      <c r="B5" s="375">
        <v>37135</v>
      </c>
      <c r="C5" s="588">
        <f>C7-1</f>
        <v>-1</v>
      </c>
      <c r="D5" s="378"/>
      <c r="E5" s="509"/>
      <c r="F5" s="510"/>
      <c r="G5" s="511" t="s">
        <v>120</v>
      </c>
      <c r="H5" s="379"/>
      <c r="I5" s="511" t="s">
        <v>97</v>
      </c>
      <c r="J5" s="503">
        <f aca="true" t="shared" si="0" ref="J5:J32">F5+H5</f>
        <v>0</v>
      </c>
      <c r="K5" s="512"/>
      <c r="L5" s="513"/>
      <c r="M5" s="514" t="s">
        <v>141</v>
      </c>
      <c r="N5" s="513"/>
      <c r="O5" s="515" t="s">
        <v>122</v>
      </c>
      <c r="P5" s="516">
        <f aca="true" t="shared" si="1" ref="P5:P32">L5-N5</f>
        <v>0</v>
      </c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</row>
    <row r="6" spans="1:73" s="235" customFormat="1" ht="13.5" customHeight="1" thickBot="1">
      <c r="A6" s="386"/>
      <c r="B6" s="387"/>
      <c r="C6" s="332" t="s">
        <v>130</v>
      </c>
      <c r="D6" s="378"/>
      <c r="E6" s="509"/>
      <c r="F6" s="510"/>
      <c r="G6" s="511" t="s">
        <v>120</v>
      </c>
      <c r="H6" s="379"/>
      <c r="I6" s="511" t="s">
        <v>97</v>
      </c>
      <c r="J6" s="503">
        <f t="shared" si="0"/>
        <v>0</v>
      </c>
      <c r="K6" s="512"/>
      <c r="L6" s="513"/>
      <c r="M6" s="514" t="s">
        <v>141</v>
      </c>
      <c r="N6" s="513"/>
      <c r="O6" s="515" t="s">
        <v>122</v>
      </c>
      <c r="P6" s="516">
        <f t="shared" si="1"/>
        <v>0</v>
      </c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</row>
    <row r="7" spans="1:73" s="235" customFormat="1" ht="13.5" customHeight="1" thickBot="1">
      <c r="A7" s="389"/>
      <c r="B7" s="390">
        <v>37256</v>
      </c>
      <c r="C7" s="589">
        <f>'Page 1'!H13</f>
        <v>0</v>
      </c>
      <c r="D7" s="378"/>
      <c r="E7" s="509"/>
      <c r="F7" s="510"/>
      <c r="G7" s="511" t="s">
        <v>120</v>
      </c>
      <c r="H7" s="379"/>
      <c r="I7" s="511" t="s">
        <v>97</v>
      </c>
      <c r="J7" s="503">
        <f t="shared" si="0"/>
        <v>0</v>
      </c>
      <c r="K7" s="512"/>
      <c r="L7" s="513"/>
      <c r="M7" s="514" t="s">
        <v>141</v>
      </c>
      <c r="N7" s="513"/>
      <c r="O7" s="515" t="s">
        <v>122</v>
      </c>
      <c r="P7" s="516">
        <f t="shared" si="1"/>
        <v>0</v>
      </c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</row>
    <row r="8" spans="1:73" s="235" customFormat="1" ht="13.5" customHeight="1" thickBot="1">
      <c r="A8" s="389"/>
      <c r="B8" s="392"/>
      <c r="C8" s="517"/>
      <c r="D8" s="378"/>
      <c r="E8" s="509"/>
      <c r="F8" s="510"/>
      <c r="G8" s="511" t="s">
        <v>120</v>
      </c>
      <c r="H8" s="379"/>
      <c r="I8" s="511" t="s">
        <v>97</v>
      </c>
      <c r="J8" s="503">
        <f t="shared" si="0"/>
        <v>0</v>
      </c>
      <c r="K8" s="512"/>
      <c r="L8" s="513"/>
      <c r="M8" s="514" t="s">
        <v>141</v>
      </c>
      <c r="N8" s="513"/>
      <c r="O8" s="515" t="s">
        <v>122</v>
      </c>
      <c r="P8" s="516">
        <f t="shared" si="1"/>
        <v>0</v>
      </c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</row>
    <row r="9" spans="1:73" s="235" customFormat="1" ht="13.5" customHeight="1" thickBot="1">
      <c r="A9" s="389"/>
      <c r="B9" s="394"/>
      <c r="C9" s="518"/>
      <c r="D9" s="397"/>
      <c r="E9" s="519"/>
      <c r="F9" s="520"/>
      <c r="G9" s="521" t="s">
        <v>120</v>
      </c>
      <c r="H9" s="398"/>
      <c r="I9" s="521" t="s">
        <v>97</v>
      </c>
      <c r="J9" s="522">
        <f t="shared" si="0"/>
        <v>0</v>
      </c>
      <c r="K9" s="523"/>
      <c r="L9" s="524"/>
      <c r="M9" s="525" t="s">
        <v>141</v>
      </c>
      <c r="N9" s="524"/>
      <c r="O9" s="526" t="s">
        <v>122</v>
      </c>
      <c r="P9" s="527">
        <f t="shared" si="1"/>
        <v>0</v>
      </c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</row>
    <row r="10" spans="2:73" s="235" customFormat="1" ht="13.5" customHeight="1" thickBot="1">
      <c r="B10" s="498" t="s">
        <v>132</v>
      </c>
      <c r="C10" s="499"/>
      <c r="D10" s="449"/>
      <c r="E10" s="528"/>
      <c r="F10" s="529"/>
      <c r="G10" s="502" t="s">
        <v>120</v>
      </c>
      <c r="H10" s="450"/>
      <c r="I10" s="502" t="s">
        <v>97</v>
      </c>
      <c r="J10" s="503">
        <f t="shared" si="0"/>
        <v>0</v>
      </c>
      <c r="K10" s="530"/>
      <c r="L10" s="531"/>
      <c r="M10" s="506" t="s">
        <v>141</v>
      </c>
      <c r="N10" s="531"/>
      <c r="O10" s="507" t="s">
        <v>122</v>
      </c>
      <c r="P10" s="508">
        <f t="shared" si="1"/>
        <v>0</v>
      </c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</row>
    <row r="11" spans="1:73" s="235" customFormat="1" ht="13.5" customHeight="1" thickBot="1">
      <c r="A11" s="374"/>
      <c r="B11" s="390">
        <v>36892</v>
      </c>
      <c r="C11" s="542">
        <f>C7+1</f>
        <v>1</v>
      </c>
      <c r="D11" s="421"/>
      <c r="E11" s="532"/>
      <c r="F11" s="533"/>
      <c r="G11" s="511" t="s">
        <v>120</v>
      </c>
      <c r="H11" s="422"/>
      <c r="I11" s="511" t="s">
        <v>97</v>
      </c>
      <c r="J11" s="503">
        <f t="shared" si="0"/>
        <v>0</v>
      </c>
      <c r="K11" s="534"/>
      <c r="L11" s="535"/>
      <c r="M11" s="514" t="s">
        <v>141</v>
      </c>
      <c r="N11" s="535"/>
      <c r="O11" s="515" t="s">
        <v>122</v>
      </c>
      <c r="P11" s="516">
        <f t="shared" si="1"/>
        <v>0</v>
      </c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</row>
    <row r="12" spans="1:73" s="235" customFormat="1" ht="13.5" customHeight="1" thickBot="1">
      <c r="A12" s="426"/>
      <c r="B12" s="305"/>
      <c r="C12" s="332" t="s">
        <v>130</v>
      </c>
      <c r="D12" s="421"/>
      <c r="E12" s="532"/>
      <c r="F12" s="533"/>
      <c r="G12" s="511" t="s">
        <v>120</v>
      </c>
      <c r="H12" s="422"/>
      <c r="I12" s="511" t="s">
        <v>97</v>
      </c>
      <c r="J12" s="503">
        <f t="shared" si="0"/>
        <v>0</v>
      </c>
      <c r="K12" s="534"/>
      <c r="L12" s="535"/>
      <c r="M12" s="514" t="s">
        <v>141</v>
      </c>
      <c r="N12" s="535"/>
      <c r="O12" s="515" t="s">
        <v>122</v>
      </c>
      <c r="P12" s="516">
        <f t="shared" si="1"/>
        <v>0</v>
      </c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</row>
    <row r="13" spans="1:73" s="235" customFormat="1" ht="13.5" customHeight="1" thickBot="1">
      <c r="A13" s="389"/>
      <c r="B13" s="390">
        <v>37256</v>
      </c>
      <c r="C13" s="590">
        <f>C7+1</f>
        <v>1</v>
      </c>
      <c r="D13" s="421"/>
      <c r="E13" s="532"/>
      <c r="F13" s="533"/>
      <c r="G13" s="511" t="s">
        <v>120</v>
      </c>
      <c r="H13" s="422"/>
      <c r="I13" s="511" t="s">
        <v>97</v>
      </c>
      <c r="J13" s="503">
        <f t="shared" si="0"/>
        <v>0</v>
      </c>
      <c r="K13" s="534"/>
      <c r="L13" s="535"/>
      <c r="M13" s="514" t="s">
        <v>141</v>
      </c>
      <c r="N13" s="535"/>
      <c r="O13" s="515" t="s">
        <v>122</v>
      </c>
      <c r="P13" s="516">
        <f t="shared" si="1"/>
        <v>0</v>
      </c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</row>
    <row r="14" spans="1:73" s="235" customFormat="1" ht="13.5" customHeight="1" thickBot="1">
      <c r="A14" s="389"/>
      <c r="B14" s="392"/>
      <c r="C14" s="536"/>
      <c r="D14" s="421"/>
      <c r="E14" s="532"/>
      <c r="F14" s="533"/>
      <c r="G14" s="511" t="s">
        <v>120</v>
      </c>
      <c r="H14" s="422"/>
      <c r="I14" s="511" t="s">
        <v>97</v>
      </c>
      <c r="J14" s="503">
        <f t="shared" si="0"/>
        <v>0</v>
      </c>
      <c r="K14" s="534"/>
      <c r="L14" s="535"/>
      <c r="M14" s="514" t="s">
        <v>141</v>
      </c>
      <c r="N14" s="535"/>
      <c r="O14" s="515" t="s">
        <v>122</v>
      </c>
      <c r="P14" s="516">
        <f t="shared" si="1"/>
        <v>0</v>
      </c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</row>
    <row r="15" spans="2:73" s="235" customFormat="1" ht="13.5" customHeight="1" thickBot="1">
      <c r="B15" s="431"/>
      <c r="C15" s="537"/>
      <c r="D15" s="455"/>
      <c r="E15" s="538"/>
      <c r="F15" s="539"/>
      <c r="G15" s="521" t="s">
        <v>120</v>
      </c>
      <c r="H15" s="456"/>
      <c r="I15" s="521" t="s">
        <v>97</v>
      </c>
      <c r="J15" s="522">
        <f t="shared" si="0"/>
        <v>0</v>
      </c>
      <c r="K15" s="540"/>
      <c r="L15" s="541"/>
      <c r="M15" s="525" t="s">
        <v>141</v>
      </c>
      <c r="N15" s="541"/>
      <c r="O15" s="526" t="s">
        <v>122</v>
      </c>
      <c r="P15" s="527">
        <f t="shared" si="1"/>
        <v>0</v>
      </c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</row>
    <row r="16" spans="2:73" s="235" customFormat="1" ht="13.5" customHeight="1" thickBot="1">
      <c r="B16" s="498" t="s">
        <v>133</v>
      </c>
      <c r="C16" s="499"/>
      <c r="D16" s="365"/>
      <c r="E16" s="500"/>
      <c r="F16" s="501"/>
      <c r="G16" s="502" t="s">
        <v>120</v>
      </c>
      <c r="H16" s="366"/>
      <c r="I16" s="502" t="s">
        <v>97</v>
      </c>
      <c r="J16" s="503">
        <f t="shared" si="0"/>
        <v>0</v>
      </c>
      <c r="K16" s="530"/>
      <c r="L16" s="505"/>
      <c r="M16" s="506" t="s">
        <v>141</v>
      </c>
      <c r="N16" s="505"/>
      <c r="O16" s="507" t="s">
        <v>122</v>
      </c>
      <c r="P16" s="508">
        <f t="shared" si="1"/>
        <v>0</v>
      </c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</row>
    <row r="17" spans="1:73" s="235" customFormat="1" ht="13.5" customHeight="1" thickBot="1">
      <c r="A17" s="374"/>
      <c r="B17" s="390">
        <v>36892</v>
      </c>
      <c r="C17" s="542">
        <f>C19</f>
        <v>2</v>
      </c>
      <c r="D17" s="378"/>
      <c r="E17" s="509"/>
      <c r="F17" s="510"/>
      <c r="G17" s="511" t="s">
        <v>120</v>
      </c>
      <c r="H17" s="379"/>
      <c r="I17" s="511" t="s">
        <v>97</v>
      </c>
      <c r="J17" s="503">
        <f t="shared" si="0"/>
        <v>0</v>
      </c>
      <c r="K17" s="534"/>
      <c r="L17" s="513"/>
      <c r="M17" s="514" t="s">
        <v>141</v>
      </c>
      <c r="N17" s="513"/>
      <c r="O17" s="515" t="s">
        <v>122</v>
      </c>
      <c r="P17" s="516">
        <f t="shared" si="1"/>
        <v>0</v>
      </c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</row>
    <row r="18" spans="1:73" s="235" customFormat="1" ht="13.5" customHeight="1" thickBot="1">
      <c r="A18" s="389"/>
      <c r="B18" s="305"/>
      <c r="C18" s="332" t="s">
        <v>130</v>
      </c>
      <c r="D18" s="378"/>
      <c r="E18" s="509"/>
      <c r="F18" s="510"/>
      <c r="G18" s="511" t="s">
        <v>120</v>
      </c>
      <c r="H18" s="379"/>
      <c r="I18" s="511" t="s">
        <v>97</v>
      </c>
      <c r="J18" s="503">
        <f t="shared" si="0"/>
        <v>0</v>
      </c>
      <c r="K18" s="534"/>
      <c r="L18" s="513"/>
      <c r="M18" s="514" t="s">
        <v>141</v>
      </c>
      <c r="N18" s="513"/>
      <c r="O18" s="515" t="s">
        <v>122</v>
      </c>
      <c r="P18" s="516">
        <f t="shared" si="1"/>
        <v>0</v>
      </c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</row>
    <row r="19" spans="1:73" s="235" customFormat="1" ht="13.5" customHeight="1" thickBot="1">
      <c r="A19" s="389"/>
      <c r="B19" s="390">
        <v>37256</v>
      </c>
      <c r="C19" s="590">
        <f>C13+1</f>
        <v>2</v>
      </c>
      <c r="D19" s="378"/>
      <c r="E19" s="509"/>
      <c r="F19" s="510"/>
      <c r="G19" s="511" t="s">
        <v>120</v>
      </c>
      <c r="H19" s="379"/>
      <c r="I19" s="511" t="s">
        <v>97</v>
      </c>
      <c r="J19" s="503">
        <f t="shared" si="0"/>
        <v>0</v>
      </c>
      <c r="K19" s="534"/>
      <c r="L19" s="513"/>
      <c r="M19" s="514" t="s">
        <v>141</v>
      </c>
      <c r="N19" s="513"/>
      <c r="O19" s="515" t="s">
        <v>122</v>
      </c>
      <c r="P19" s="516">
        <f t="shared" si="1"/>
        <v>0</v>
      </c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</row>
    <row r="20" spans="1:73" s="235" customFormat="1" ht="13.5" customHeight="1" thickBot="1">
      <c r="A20" s="389"/>
      <c r="B20" s="392"/>
      <c r="C20" s="536"/>
      <c r="D20" s="378"/>
      <c r="E20" s="509"/>
      <c r="F20" s="510"/>
      <c r="G20" s="511" t="s">
        <v>120</v>
      </c>
      <c r="H20" s="379"/>
      <c r="I20" s="511" t="s">
        <v>97</v>
      </c>
      <c r="J20" s="503">
        <f t="shared" si="0"/>
        <v>0</v>
      </c>
      <c r="K20" s="534"/>
      <c r="L20" s="513"/>
      <c r="M20" s="514" t="s">
        <v>141</v>
      </c>
      <c r="N20" s="513"/>
      <c r="O20" s="515" t="s">
        <v>122</v>
      </c>
      <c r="P20" s="516">
        <f t="shared" si="1"/>
        <v>0</v>
      </c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</row>
    <row r="21" spans="2:73" s="235" customFormat="1" ht="13.5" customHeight="1" thickBot="1">
      <c r="B21" s="431"/>
      <c r="C21" s="537"/>
      <c r="D21" s="397"/>
      <c r="E21" s="519"/>
      <c r="F21" s="520"/>
      <c r="G21" s="521" t="s">
        <v>120</v>
      </c>
      <c r="H21" s="398"/>
      <c r="I21" s="521" t="s">
        <v>97</v>
      </c>
      <c r="J21" s="522">
        <f t="shared" si="0"/>
        <v>0</v>
      </c>
      <c r="K21" s="540"/>
      <c r="L21" s="524"/>
      <c r="M21" s="525" t="s">
        <v>141</v>
      </c>
      <c r="N21" s="524"/>
      <c r="O21" s="526" t="s">
        <v>122</v>
      </c>
      <c r="P21" s="527">
        <f t="shared" si="1"/>
        <v>0</v>
      </c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</row>
    <row r="22" spans="2:73" s="235" customFormat="1" ht="13.5" customHeight="1" thickBot="1">
      <c r="B22" s="498" t="s">
        <v>134</v>
      </c>
      <c r="C22" s="499"/>
      <c r="D22" s="449"/>
      <c r="E22" s="528"/>
      <c r="F22" s="529"/>
      <c r="G22" s="502" t="s">
        <v>120</v>
      </c>
      <c r="H22" s="450"/>
      <c r="I22" s="502" t="s">
        <v>97</v>
      </c>
      <c r="J22" s="503">
        <f t="shared" si="0"/>
        <v>0</v>
      </c>
      <c r="K22" s="530"/>
      <c r="L22" s="531"/>
      <c r="M22" s="506" t="s">
        <v>141</v>
      </c>
      <c r="N22" s="531"/>
      <c r="O22" s="507" t="s">
        <v>122</v>
      </c>
      <c r="P22" s="508">
        <f t="shared" si="1"/>
        <v>0</v>
      </c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</row>
    <row r="23" spans="1:73" s="235" customFormat="1" ht="13.5" customHeight="1" thickBot="1">
      <c r="A23" s="374"/>
      <c r="B23" s="390">
        <v>36892</v>
      </c>
      <c r="C23" s="542">
        <f>C25</f>
        <v>3</v>
      </c>
      <c r="D23" s="421"/>
      <c r="E23" s="532"/>
      <c r="F23" s="533"/>
      <c r="G23" s="511" t="s">
        <v>120</v>
      </c>
      <c r="H23" s="422"/>
      <c r="I23" s="511" t="s">
        <v>97</v>
      </c>
      <c r="J23" s="503">
        <f t="shared" si="0"/>
        <v>0</v>
      </c>
      <c r="K23" s="534"/>
      <c r="L23" s="535"/>
      <c r="M23" s="514" t="s">
        <v>141</v>
      </c>
      <c r="N23" s="535"/>
      <c r="O23" s="515" t="s">
        <v>122</v>
      </c>
      <c r="P23" s="516">
        <f t="shared" si="1"/>
        <v>0</v>
      </c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</row>
    <row r="24" spans="1:73" s="235" customFormat="1" ht="13.5" customHeight="1" thickBot="1">
      <c r="A24" s="389"/>
      <c r="B24" s="305"/>
      <c r="C24" s="332" t="s">
        <v>130</v>
      </c>
      <c r="D24" s="421"/>
      <c r="E24" s="532"/>
      <c r="F24" s="533"/>
      <c r="G24" s="511" t="s">
        <v>120</v>
      </c>
      <c r="H24" s="422"/>
      <c r="I24" s="511" t="s">
        <v>97</v>
      </c>
      <c r="J24" s="503">
        <f t="shared" si="0"/>
        <v>0</v>
      </c>
      <c r="K24" s="534"/>
      <c r="L24" s="535"/>
      <c r="M24" s="514" t="s">
        <v>141</v>
      </c>
      <c r="N24" s="535"/>
      <c r="O24" s="515" t="s">
        <v>122</v>
      </c>
      <c r="P24" s="516">
        <f t="shared" si="1"/>
        <v>0</v>
      </c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</row>
    <row r="25" spans="1:73" s="235" customFormat="1" ht="13.5" customHeight="1" thickBot="1">
      <c r="A25" s="389"/>
      <c r="B25" s="390">
        <v>37256</v>
      </c>
      <c r="C25" s="590">
        <f>C19+1</f>
        <v>3</v>
      </c>
      <c r="D25" s="421"/>
      <c r="E25" s="532"/>
      <c r="F25" s="533"/>
      <c r="G25" s="511" t="s">
        <v>120</v>
      </c>
      <c r="H25" s="422"/>
      <c r="I25" s="511" t="s">
        <v>97</v>
      </c>
      <c r="J25" s="503">
        <f t="shared" si="0"/>
        <v>0</v>
      </c>
      <c r="K25" s="534"/>
      <c r="L25" s="535"/>
      <c r="M25" s="514" t="s">
        <v>141</v>
      </c>
      <c r="N25" s="535"/>
      <c r="O25" s="515" t="s">
        <v>122</v>
      </c>
      <c r="P25" s="516">
        <f t="shared" si="1"/>
        <v>0</v>
      </c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</row>
    <row r="26" spans="1:73" s="235" customFormat="1" ht="13.5" customHeight="1" thickBot="1">
      <c r="A26" s="389"/>
      <c r="B26" s="392"/>
      <c r="C26" s="536"/>
      <c r="D26" s="421"/>
      <c r="E26" s="532"/>
      <c r="F26" s="533"/>
      <c r="G26" s="511" t="s">
        <v>120</v>
      </c>
      <c r="H26" s="422"/>
      <c r="I26" s="511" t="s">
        <v>97</v>
      </c>
      <c r="J26" s="503">
        <f t="shared" si="0"/>
        <v>0</v>
      </c>
      <c r="K26" s="534"/>
      <c r="L26" s="535"/>
      <c r="M26" s="514" t="s">
        <v>141</v>
      </c>
      <c r="N26" s="535"/>
      <c r="O26" s="515" t="s">
        <v>122</v>
      </c>
      <c r="P26" s="516">
        <f t="shared" si="1"/>
        <v>0</v>
      </c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</row>
    <row r="27" spans="2:73" s="235" customFormat="1" ht="13.5" customHeight="1" thickBot="1">
      <c r="B27" s="431"/>
      <c r="C27" s="537"/>
      <c r="D27" s="455"/>
      <c r="E27" s="538"/>
      <c r="F27" s="539"/>
      <c r="G27" s="521" t="s">
        <v>120</v>
      </c>
      <c r="H27" s="456"/>
      <c r="I27" s="521" t="s">
        <v>97</v>
      </c>
      <c r="J27" s="522">
        <f t="shared" si="0"/>
        <v>0</v>
      </c>
      <c r="K27" s="540"/>
      <c r="L27" s="541"/>
      <c r="M27" s="525" t="s">
        <v>141</v>
      </c>
      <c r="N27" s="541"/>
      <c r="O27" s="526" t="s">
        <v>122</v>
      </c>
      <c r="P27" s="527">
        <f t="shared" si="1"/>
        <v>0</v>
      </c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</row>
    <row r="28" spans="2:73" s="235" customFormat="1" ht="13.5" customHeight="1" thickBot="1">
      <c r="B28" s="498" t="s">
        <v>135</v>
      </c>
      <c r="C28" s="499"/>
      <c r="D28" s="365"/>
      <c r="E28" s="500"/>
      <c r="F28" s="501"/>
      <c r="G28" s="502" t="s">
        <v>120</v>
      </c>
      <c r="H28" s="366"/>
      <c r="I28" s="502" t="s">
        <v>97</v>
      </c>
      <c r="J28" s="503">
        <f t="shared" si="0"/>
        <v>0</v>
      </c>
      <c r="K28" s="530"/>
      <c r="L28" s="505"/>
      <c r="M28" s="506" t="s">
        <v>141</v>
      </c>
      <c r="N28" s="505"/>
      <c r="O28" s="507" t="s">
        <v>122</v>
      </c>
      <c r="P28" s="508">
        <f t="shared" si="1"/>
        <v>0</v>
      </c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</row>
    <row r="29" spans="1:73" s="235" customFormat="1" ht="13.5" customHeight="1" thickBot="1">
      <c r="A29" s="374"/>
      <c r="B29" s="390">
        <v>36892</v>
      </c>
      <c r="C29" s="542">
        <f>C31</f>
        <v>4</v>
      </c>
      <c r="D29" s="378"/>
      <c r="E29" s="509"/>
      <c r="F29" s="510"/>
      <c r="G29" s="511" t="s">
        <v>120</v>
      </c>
      <c r="H29" s="379"/>
      <c r="I29" s="511" t="s">
        <v>97</v>
      </c>
      <c r="J29" s="503">
        <f t="shared" si="0"/>
        <v>0</v>
      </c>
      <c r="K29" s="534"/>
      <c r="L29" s="513"/>
      <c r="M29" s="514" t="s">
        <v>141</v>
      </c>
      <c r="N29" s="513"/>
      <c r="O29" s="515" t="s">
        <v>122</v>
      </c>
      <c r="P29" s="516">
        <f t="shared" si="1"/>
        <v>0</v>
      </c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</row>
    <row r="30" spans="1:73" s="235" customFormat="1" ht="13.5" customHeight="1" thickBot="1">
      <c r="A30" s="389"/>
      <c r="B30" s="305"/>
      <c r="C30" s="332" t="s">
        <v>130</v>
      </c>
      <c r="D30" s="378"/>
      <c r="E30" s="509"/>
      <c r="F30" s="510"/>
      <c r="G30" s="511" t="s">
        <v>120</v>
      </c>
      <c r="H30" s="379"/>
      <c r="I30" s="511" t="s">
        <v>97</v>
      </c>
      <c r="J30" s="503">
        <f t="shared" si="0"/>
        <v>0</v>
      </c>
      <c r="K30" s="534"/>
      <c r="L30" s="513"/>
      <c r="M30" s="514" t="s">
        <v>141</v>
      </c>
      <c r="N30" s="513"/>
      <c r="O30" s="515" t="s">
        <v>122</v>
      </c>
      <c r="P30" s="516">
        <f t="shared" si="1"/>
        <v>0</v>
      </c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</row>
    <row r="31" spans="1:73" s="235" customFormat="1" ht="13.5" customHeight="1" thickBot="1">
      <c r="A31" s="389"/>
      <c r="B31" s="390">
        <v>37256</v>
      </c>
      <c r="C31" s="590">
        <f>C25+1</f>
        <v>4</v>
      </c>
      <c r="D31" s="378"/>
      <c r="E31" s="509"/>
      <c r="F31" s="510"/>
      <c r="G31" s="511" t="s">
        <v>120</v>
      </c>
      <c r="H31" s="379"/>
      <c r="I31" s="511" t="s">
        <v>97</v>
      </c>
      <c r="J31" s="503">
        <f t="shared" si="0"/>
        <v>0</v>
      </c>
      <c r="K31" s="534"/>
      <c r="L31" s="513"/>
      <c r="M31" s="514" t="s">
        <v>141</v>
      </c>
      <c r="N31" s="513"/>
      <c r="O31" s="515" t="s">
        <v>122</v>
      </c>
      <c r="P31" s="516">
        <f t="shared" si="1"/>
        <v>0</v>
      </c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</row>
    <row r="32" spans="2:73" s="235" customFormat="1" ht="13.5" customHeight="1" thickBot="1">
      <c r="B32" s="431"/>
      <c r="C32" s="537"/>
      <c r="D32" s="397"/>
      <c r="E32" s="519"/>
      <c r="F32" s="520"/>
      <c r="G32" s="521" t="s">
        <v>120</v>
      </c>
      <c r="H32" s="398"/>
      <c r="I32" s="521" t="s">
        <v>97</v>
      </c>
      <c r="J32" s="522">
        <f t="shared" si="0"/>
        <v>0</v>
      </c>
      <c r="K32" s="540"/>
      <c r="L32" s="524"/>
      <c r="M32" s="525" t="s">
        <v>141</v>
      </c>
      <c r="N32" s="524"/>
      <c r="O32" s="526" t="s">
        <v>122</v>
      </c>
      <c r="P32" s="527">
        <f t="shared" si="1"/>
        <v>0</v>
      </c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</row>
    <row r="33" spans="2:73" s="235" customFormat="1" ht="27.75" customHeight="1" thickBot="1">
      <c r="B33" s="543"/>
      <c r="C33" s="543"/>
      <c r="F33" s="544" t="s">
        <v>96</v>
      </c>
      <c r="G33" s="486"/>
      <c r="H33" s="544" t="s">
        <v>138</v>
      </c>
      <c r="I33" s="486"/>
      <c r="J33" s="545" t="s">
        <v>139</v>
      </c>
      <c r="K33" s="478"/>
      <c r="L33" s="544" t="s">
        <v>95</v>
      </c>
      <c r="M33" s="487"/>
      <c r="N33" s="544" t="s">
        <v>127</v>
      </c>
      <c r="O33" s="478"/>
      <c r="P33" s="546" t="s">
        <v>94</v>
      </c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</row>
    <row r="34" spans="1:16" ht="15" customHeight="1" thickBot="1">
      <c r="A34" s="374"/>
      <c r="B34" s="763" t="s">
        <v>181</v>
      </c>
      <c r="C34" s="725"/>
      <c r="D34" s="725"/>
      <c r="E34" s="252" t="s">
        <v>143</v>
      </c>
      <c r="F34" s="547">
        <f>SUM(F4:F32)</f>
        <v>0</v>
      </c>
      <c r="G34" s="478"/>
      <c r="H34" s="547">
        <f>SUM(H4:H32)</f>
        <v>0</v>
      </c>
      <c r="I34" s="486"/>
      <c r="J34" s="548">
        <f>SUM(J4:J32)</f>
        <v>0</v>
      </c>
      <c r="K34" s="478"/>
      <c r="L34" s="549">
        <f>SUM(L4:L32)</f>
        <v>0</v>
      </c>
      <c r="M34" s="550"/>
      <c r="N34" s="527">
        <f>SUM(N4:N32)</f>
        <v>0</v>
      </c>
      <c r="O34" s="484"/>
      <c r="P34" s="547">
        <f>SUM(P4:P32)</f>
        <v>0</v>
      </c>
    </row>
    <row r="35" spans="1:16" ht="8.25" customHeight="1">
      <c r="A35" s="374"/>
      <c r="B35" s="676"/>
      <c r="C35" s="676"/>
      <c r="D35" s="676"/>
      <c r="E35" s="333"/>
      <c r="F35" s="478"/>
      <c r="G35" s="478"/>
      <c r="H35" s="478"/>
      <c r="I35" s="486"/>
      <c r="J35" s="478"/>
      <c r="K35" s="478"/>
      <c r="L35" s="486"/>
      <c r="M35" s="550"/>
      <c r="N35" s="478"/>
      <c r="O35" s="484"/>
      <c r="P35" s="478"/>
    </row>
    <row r="36" spans="1:9" ht="18.75" customHeight="1" thickBot="1">
      <c r="A36" s="374"/>
      <c r="B36" s="755"/>
      <c r="C36" s="764"/>
      <c r="D36" s="764"/>
      <c r="E36" s="764"/>
      <c r="F36" s="764"/>
      <c r="G36" s="764"/>
      <c r="H36" s="765"/>
      <c r="I36" s="301"/>
    </row>
    <row r="37" spans="1:16" ht="15" customHeight="1" thickBot="1">
      <c r="A37" s="389"/>
      <c r="B37" s="766"/>
      <c r="C37" s="767"/>
      <c r="D37" s="767"/>
      <c r="E37" s="767"/>
      <c r="F37" s="767"/>
      <c r="G37" s="767"/>
      <c r="H37" s="768"/>
      <c r="I37" s="301"/>
      <c r="J37" s="772" t="s">
        <v>75</v>
      </c>
      <c r="K37" s="773"/>
      <c r="L37" s="773"/>
      <c r="M37" s="773"/>
      <c r="N37" s="773"/>
      <c r="O37" s="774"/>
      <c r="P37" s="547">
        <f>F34*3.33</f>
        <v>0</v>
      </c>
    </row>
    <row r="38" spans="1:16" ht="7.5" customHeight="1">
      <c r="A38" s="389"/>
      <c r="B38" s="766"/>
      <c r="C38" s="767"/>
      <c r="D38" s="767"/>
      <c r="E38" s="767"/>
      <c r="F38" s="767"/>
      <c r="G38" s="767"/>
      <c r="H38" s="768"/>
      <c r="I38" s="301"/>
      <c r="J38" s="543"/>
      <c r="K38" s="543"/>
      <c r="L38" s="543"/>
      <c r="M38" s="543"/>
      <c r="N38" s="543"/>
      <c r="O38" s="543"/>
      <c r="P38" s="543"/>
    </row>
    <row r="39" spans="1:16" ht="12.75" customHeight="1">
      <c r="A39" s="389"/>
      <c r="B39" s="769"/>
      <c r="C39" s="770"/>
      <c r="D39" s="770"/>
      <c r="E39" s="770"/>
      <c r="F39" s="770"/>
      <c r="G39" s="770"/>
      <c r="H39" s="771"/>
      <c r="I39" s="776">
        <f>'Page 1'!H3</f>
        <v>0</v>
      </c>
      <c r="J39" s="776"/>
      <c r="K39" s="776"/>
      <c r="L39" s="777"/>
      <c r="M39" s="775">
        <f ca="1">NOW()</f>
        <v>37593.70103993056</v>
      </c>
      <c r="N39" s="775"/>
      <c r="O39" s="775"/>
      <c r="P39" s="476" t="s">
        <v>271</v>
      </c>
    </row>
    <row r="40" spans="6:16" ht="12.75" customHeight="1"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</row>
    <row r="41" spans="6:16" ht="12.75" customHeight="1"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</row>
    <row r="42" spans="6:16" ht="12.75" customHeight="1"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</row>
    <row r="43" spans="6:16" ht="15.75" customHeight="1"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</row>
    <row r="44" spans="6:16" ht="14.25" customHeight="1"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</row>
    <row r="45" spans="6:16" ht="12.75" customHeight="1"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</row>
    <row r="46" spans="6:16" ht="12.75" customHeight="1"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</row>
    <row r="47" spans="6:16" ht="12.75" customHeight="1"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</row>
    <row r="48" spans="6:16" ht="12.75" customHeight="1"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</row>
    <row r="49" spans="6:16" ht="12.75" customHeight="1"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</row>
    <row r="50" spans="6:16" ht="12.75" customHeight="1"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</row>
    <row r="51" spans="6:16" ht="12.75" customHeight="1"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</row>
    <row r="52" spans="6:16" ht="1.5" customHeight="1"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</row>
    <row r="53" spans="6:16" ht="4.5" customHeight="1"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</row>
    <row r="54" spans="6:16" ht="12.75"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</row>
    <row r="55" spans="6:16" ht="12.75"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</row>
    <row r="56" spans="6:16" ht="12.75"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</row>
    <row r="57" spans="6:16" ht="12.75"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</row>
    <row r="58" spans="6:16" ht="12.75"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</row>
    <row r="59" spans="6:16" ht="12.75"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</row>
    <row r="60" spans="6:16" ht="12.75"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</row>
    <row r="61" spans="6:16" ht="12.75"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</row>
    <row r="62" spans="6:16" ht="12.75"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</row>
    <row r="63" spans="6:16" ht="12.75"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</row>
    <row r="64" spans="6:16" ht="12.75"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</row>
    <row r="65" spans="6:16" ht="12.75"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</row>
    <row r="66" spans="6:16" ht="12.75"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</row>
    <row r="67" spans="6:16" ht="12.75"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</row>
    <row r="68" spans="6:16" ht="12.75"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</row>
    <row r="69" spans="6:16" ht="12.75"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</row>
    <row r="70" spans="6:16" ht="12.75"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</row>
    <row r="71" spans="6:16" ht="12.75"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</row>
    <row r="72" spans="6:16" ht="12.75"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</row>
    <row r="73" spans="6:16" ht="12.75"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</row>
    <row r="74" spans="6:16" ht="12.75"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</row>
    <row r="75" spans="6:16" ht="12.75"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</row>
    <row r="76" spans="6:16" ht="12.75"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</row>
    <row r="77" spans="6:16" ht="12.75"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</row>
    <row r="78" spans="6:16" ht="12.75"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</row>
    <row r="79" spans="6:16" ht="12.75"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</row>
    <row r="80" spans="6:16" ht="12.75"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</row>
    <row r="81" spans="6:16" ht="12.75"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</row>
  </sheetData>
  <sheetProtection password="CC22" sheet="1" objects="1" scenarios="1"/>
  <mergeCells count="5">
    <mergeCell ref="B34:D35"/>
    <mergeCell ref="B36:H39"/>
    <mergeCell ref="J37:O37"/>
    <mergeCell ref="M39:O39"/>
    <mergeCell ref="I39:L39"/>
  </mergeCells>
  <printOptions horizontalCentered="1"/>
  <pageMargins left="0.4" right="0.4" top="0.4" bottom="0.4" header="0.5" footer="0.5"/>
  <pageSetup fitToHeight="1" fitToWidth="1" horizontalDpi="600" verticalDpi="6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5" sqref="A5"/>
    </sheetView>
  </sheetViews>
  <sheetFormatPr defaultColWidth="9.140625" defaultRowHeight="12.75"/>
  <cols>
    <col min="1" max="1" width="6.00390625" style="41" customWidth="1"/>
    <col min="2" max="2" width="13.00390625" style="41" customWidth="1"/>
    <col min="3" max="3" width="9.28125" style="41" customWidth="1"/>
    <col min="4" max="7" width="12.421875" style="41" customWidth="1"/>
    <col min="8" max="8" width="13.00390625" style="41" customWidth="1"/>
    <col min="9" max="12" width="8.00390625" style="41" customWidth="1"/>
    <col min="13" max="13" width="2.00390625" style="41" customWidth="1"/>
    <col min="14" max="14" width="15.28125" style="41" customWidth="1"/>
    <col min="15" max="15" width="15.7109375" style="41" customWidth="1"/>
    <col min="16" max="16" width="13.7109375" style="41" customWidth="1"/>
    <col min="17" max="16384" width="8.8515625" style="41" customWidth="1"/>
  </cols>
  <sheetData>
    <row r="1" ht="12.75">
      <c r="A1" s="89" t="s">
        <v>149</v>
      </c>
    </row>
    <row r="2" spans="1:8" ht="31.5" customHeight="1">
      <c r="A2" s="690" t="s">
        <v>211</v>
      </c>
      <c r="B2" s="797"/>
      <c r="C2" s="797"/>
      <c r="D2" s="797"/>
      <c r="E2" s="797"/>
      <c r="F2" s="797"/>
      <c r="G2" s="797"/>
      <c r="H2" s="797"/>
    </row>
    <row r="3" spans="1:8" ht="12.75" customHeight="1" thickBot="1">
      <c r="A3" s="90"/>
      <c r="B3" s="87"/>
      <c r="C3" s="87"/>
      <c r="D3" s="87"/>
      <c r="E3" s="87"/>
      <c r="F3" s="87"/>
      <c r="G3" s="87"/>
      <c r="H3" s="87"/>
    </row>
    <row r="4" spans="1:8" ht="12.75" customHeight="1">
      <c r="A4" s="91" t="s">
        <v>116</v>
      </c>
      <c r="B4" s="800" t="s">
        <v>212</v>
      </c>
      <c r="C4" s="801"/>
      <c r="D4" s="801"/>
      <c r="E4" s="801"/>
      <c r="F4" s="801"/>
      <c r="G4" s="802"/>
      <c r="H4" s="92" t="s">
        <v>213</v>
      </c>
    </row>
    <row r="5" spans="1:8" ht="12.75" customHeight="1">
      <c r="A5" s="114"/>
      <c r="B5" s="808"/>
      <c r="C5" s="809"/>
      <c r="D5" s="809"/>
      <c r="E5" s="809"/>
      <c r="F5" s="809"/>
      <c r="G5" s="809"/>
      <c r="H5" s="115"/>
    </row>
    <row r="6" spans="1:8" ht="12.75" customHeight="1">
      <c r="A6" s="114"/>
      <c r="B6" s="778"/>
      <c r="C6" s="803"/>
      <c r="D6" s="803"/>
      <c r="E6" s="803"/>
      <c r="F6" s="803"/>
      <c r="G6" s="804"/>
      <c r="H6" s="115"/>
    </row>
    <row r="7" spans="1:8" ht="12.75" customHeight="1">
      <c r="A7" s="114"/>
      <c r="B7" s="778"/>
      <c r="C7" s="803"/>
      <c r="D7" s="803"/>
      <c r="E7" s="803"/>
      <c r="F7" s="803"/>
      <c r="G7" s="804"/>
      <c r="H7" s="115"/>
    </row>
    <row r="8" spans="1:8" ht="12.75" customHeight="1">
      <c r="A8" s="114"/>
      <c r="B8" s="778"/>
      <c r="C8" s="803"/>
      <c r="D8" s="803"/>
      <c r="E8" s="803"/>
      <c r="F8" s="803"/>
      <c r="G8" s="804"/>
      <c r="H8" s="115"/>
    </row>
    <row r="9" spans="1:8" ht="12.75" customHeight="1">
      <c r="A9" s="114"/>
      <c r="B9" s="778"/>
      <c r="C9" s="803"/>
      <c r="D9" s="803"/>
      <c r="E9" s="803"/>
      <c r="F9" s="803"/>
      <c r="G9" s="804"/>
      <c r="H9" s="115"/>
    </row>
    <row r="10" spans="1:8" ht="12.75" customHeight="1">
      <c r="A10" s="114"/>
      <c r="B10" s="778"/>
      <c r="C10" s="803"/>
      <c r="D10" s="803"/>
      <c r="E10" s="803"/>
      <c r="F10" s="803"/>
      <c r="G10" s="804"/>
      <c r="H10" s="115"/>
    </row>
    <row r="11" spans="1:8" ht="12.75">
      <c r="A11" s="114"/>
      <c r="B11" s="778"/>
      <c r="C11" s="803"/>
      <c r="D11" s="803"/>
      <c r="E11" s="803"/>
      <c r="F11" s="803"/>
      <c r="G11" s="804"/>
      <c r="H11" s="115"/>
    </row>
    <row r="12" spans="1:8" ht="14.25" customHeight="1">
      <c r="A12" s="114"/>
      <c r="B12" s="778"/>
      <c r="C12" s="803"/>
      <c r="D12" s="803"/>
      <c r="E12" s="803"/>
      <c r="F12" s="803"/>
      <c r="G12" s="804"/>
      <c r="H12" s="115"/>
    </row>
    <row r="13" spans="1:8" ht="12.75" customHeight="1">
      <c r="A13" s="114"/>
      <c r="B13" s="778"/>
      <c r="C13" s="803"/>
      <c r="D13" s="803"/>
      <c r="E13" s="803"/>
      <c r="F13" s="803"/>
      <c r="G13" s="804"/>
      <c r="H13" s="115"/>
    </row>
    <row r="14" spans="1:8" ht="12.75" customHeight="1">
      <c r="A14" s="114"/>
      <c r="B14" s="778"/>
      <c r="C14" s="803"/>
      <c r="D14" s="803"/>
      <c r="E14" s="803"/>
      <c r="F14" s="803"/>
      <c r="G14" s="804"/>
      <c r="H14" s="115"/>
    </row>
    <row r="15" spans="1:8" ht="18.75" customHeight="1" thickBot="1">
      <c r="A15" s="805" t="s">
        <v>214</v>
      </c>
      <c r="B15" s="806"/>
      <c r="C15" s="806"/>
      <c r="D15" s="806"/>
      <c r="E15" s="806"/>
      <c r="F15" s="806"/>
      <c r="G15" s="807"/>
      <c r="H15" s="93">
        <f>SUM(H5:H14)</f>
        <v>0</v>
      </c>
    </row>
    <row r="16" spans="1:8" ht="12.75" customHeight="1">
      <c r="A16" s="94"/>
      <c r="H16" s="95"/>
    </row>
    <row r="17" spans="1:8" ht="12.75" customHeight="1">
      <c r="A17" s="89" t="s">
        <v>215</v>
      </c>
      <c r="H17" s="95"/>
    </row>
    <row r="18" spans="1:8" ht="16.5" customHeight="1" thickBot="1">
      <c r="A18" s="96" t="s">
        <v>51</v>
      </c>
      <c r="H18" s="95"/>
    </row>
    <row r="19" spans="1:8" ht="16.5" customHeight="1">
      <c r="A19" s="97" t="s">
        <v>116</v>
      </c>
      <c r="B19" s="800" t="s">
        <v>216</v>
      </c>
      <c r="C19" s="801"/>
      <c r="D19" s="801"/>
      <c r="E19" s="801"/>
      <c r="F19" s="801"/>
      <c r="G19" s="802"/>
      <c r="H19" s="98" t="s">
        <v>213</v>
      </c>
    </row>
    <row r="20" spans="1:8" ht="12.75" customHeight="1">
      <c r="A20" s="116"/>
      <c r="B20" s="778"/>
      <c r="C20" s="779"/>
      <c r="D20" s="779"/>
      <c r="E20" s="779"/>
      <c r="F20" s="779"/>
      <c r="G20" s="780"/>
      <c r="H20" s="115"/>
    </row>
    <row r="21" spans="1:8" ht="12.75" customHeight="1">
      <c r="A21" s="116"/>
      <c r="B21" s="778"/>
      <c r="C21" s="779"/>
      <c r="D21" s="779"/>
      <c r="E21" s="779"/>
      <c r="F21" s="779"/>
      <c r="G21" s="780"/>
      <c r="H21" s="115"/>
    </row>
    <row r="22" spans="1:8" ht="12.75" customHeight="1">
      <c r="A22" s="116"/>
      <c r="B22" s="778"/>
      <c r="C22" s="779"/>
      <c r="D22" s="779"/>
      <c r="E22" s="779"/>
      <c r="F22" s="779"/>
      <c r="G22" s="780"/>
      <c r="H22" s="115"/>
    </row>
    <row r="23" spans="1:8" ht="12.75" customHeight="1">
      <c r="A23" s="116"/>
      <c r="B23" s="778"/>
      <c r="C23" s="779"/>
      <c r="D23" s="779"/>
      <c r="E23" s="779"/>
      <c r="F23" s="779"/>
      <c r="G23" s="780"/>
      <c r="H23" s="115"/>
    </row>
    <row r="24" spans="1:8" ht="12.75" customHeight="1">
      <c r="A24" s="116"/>
      <c r="B24" s="778"/>
      <c r="C24" s="779"/>
      <c r="D24" s="779"/>
      <c r="E24" s="779"/>
      <c r="F24" s="779"/>
      <c r="G24" s="780"/>
      <c r="H24" s="115"/>
    </row>
    <row r="25" spans="1:8" ht="12.75" customHeight="1">
      <c r="A25" s="116"/>
      <c r="B25" s="778"/>
      <c r="C25" s="779"/>
      <c r="D25" s="779"/>
      <c r="E25" s="779"/>
      <c r="F25" s="779"/>
      <c r="G25" s="780"/>
      <c r="H25" s="115"/>
    </row>
    <row r="26" spans="1:8" ht="12.75" customHeight="1">
      <c r="A26" s="116"/>
      <c r="B26" s="778"/>
      <c r="C26" s="779"/>
      <c r="D26" s="779"/>
      <c r="E26" s="779"/>
      <c r="F26" s="779"/>
      <c r="G26" s="780"/>
      <c r="H26" s="115"/>
    </row>
    <row r="27" spans="1:8" ht="12.75">
      <c r="A27" s="116"/>
      <c r="B27" s="778"/>
      <c r="C27" s="779"/>
      <c r="D27" s="779"/>
      <c r="E27" s="779"/>
      <c r="F27" s="779"/>
      <c r="G27" s="780"/>
      <c r="H27" s="115"/>
    </row>
    <row r="28" spans="1:8" ht="12.75">
      <c r="A28" s="117"/>
      <c r="B28" s="781"/>
      <c r="C28" s="782"/>
      <c r="D28" s="782"/>
      <c r="E28" s="782"/>
      <c r="F28" s="782"/>
      <c r="G28" s="783"/>
      <c r="H28" s="115"/>
    </row>
    <row r="29" spans="1:8" ht="18" customHeight="1" thickBot="1">
      <c r="A29" s="99"/>
      <c r="B29" s="784" t="s">
        <v>26</v>
      </c>
      <c r="C29" s="785"/>
      <c r="D29" s="785"/>
      <c r="E29" s="785"/>
      <c r="F29" s="785"/>
      <c r="G29" s="786"/>
      <c r="H29" s="100">
        <f>SUM(H20:H28)</f>
        <v>0</v>
      </c>
    </row>
    <row r="30" spans="1:8" ht="21" customHeight="1" thickBot="1" thickTop="1">
      <c r="A30" s="789" t="s">
        <v>219</v>
      </c>
      <c r="B30" s="790"/>
      <c r="C30" s="791"/>
      <c r="D30" s="791"/>
      <c r="E30" s="791"/>
      <c r="F30" s="791"/>
      <c r="G30" s="792"/>
      <c r="H30" s="101">
        <f>H15+H29</f>
        <v>0</v>
      </c>
    </row>
    <row r="31" spans="1:8" ht="21" customHeight="1">
      <c r="A31" s="102"/>
      <c r="B31" s="102"/>
      <c r="C31" s="103"/>
      <c r="D31" s="103"/>
      <c r="E31" s="103"/>
      <c r="F31" s="103"/>
      <c r="G31" s="104"/>
      <c r="H31" s="105"/>
    </row>
    <row r="32" ht="14.25" customHeight="1">
      <c r="A32" s="89" t="s">
        <v>182</v>
      </c>
    </row>
    <row r="33" spans="1:8" ht="28.5" customHeight="1" thickBot="1">
      <c r="A33" s="796" t="s">
        <v>217</v>
      </c>
      <c r="B33" s="797"/>
      <c r="C33" s="797"/>
      <c r="D33" s="797"/>
      <c r="E33" s="797"/>
      <c r="F33" s="797"/>
      <c r="G33" s="797"/>
      <c r="H33" s="797"/>
    </row>
    <row r="34" spans="1:8" ht="18.75" customHeight="1" thickBot="1">
      <c r="A34" s="793" t="s">
        <v>220</v>
      </c>
      <c r="B34" s="794"/>
      <c r="C34" s="795"/>
      <c r="D34" s="106"/>
      <c r="E34" s="107" t="s">
        <v>218</v>
      </c>
      <c r="F34" s="108"/>
      <c r="G34" s="108"/>
      <c r="H34" s="109"/>
    </row>
    <row r="35" spans="1:8" ht="52.5" customHeight="1">
      <c r="A35" s="584"/>
      <c r="B35" s="798" t="s">
        <v>39</v>
      </c>
      <c r="C35" s="799"/>
      <c r="D35" s="164">
        <f>'Page 1'!H13</f>
        <v>0</v>
      </c>
      <c r="E35" s="110">
        <f>D35+1</f>
        <v>1</v>
      </c>
      <c r="F35" s="110">
        <f>D35+2</f>
        <v>2</v>
      </c>
      <c r="G35" s="110">
        <f>D35+3</f>
        <v>3</v>
      </c>
      <c r="H35" s="111">
        <f>D35+4</f>
        <v>4</v>
      </c>
    </row>
    <row r="36" spans="1:8" ht="25.5" customHeight="1">
      <c r="A36" s="112">
        <v>1</v>
      </c>
      <c r="B36" s="787"/>
      <c r="C36" s="788"/>
      <c r="D36" s="580"/>
      <c r="E36" s="79"/>
      <c r="F36" s="79"/>
      <c r="G36" s="79"/>
      <c r="H36" s="80"/>
    </row>
    <row r="37" spans="1:8" ht="25.5" customHeight="1">
      <c r="A37" s="112">
        <v>2</v>
      </c>
      <c r="B37" s="814"/>
      <c r="C37" s="815"/>
      <c r="D37" s="581"/>
      <c r="E37" s="78"/>
      <c r="F37" s="78"/>
      <c r="G37" s="78"/>
      <c r="H37" s="118"/>
    </row>
    <row r="38" spans="1:8" ht="25.5" customHeight="1">
      <c r="A38" s="112">
        <v>3</v>
      </c>
      <c r="B38" s="787"/>
      <c r="C38" s="788"/>
      <c r="D38" s="582"/>
      <c r="E38" s="119"/>
      <c r="F38" s="79"/>
      <c r="G38" s="79"/>
      <c r="H38" s="80"/>
    </row>
    <row r="39" spans="1:8" ht="25.5" customHeight="1">
      <c r="A39" s="112">
        <v>4</v>
      </c>
      <c r="B39" s="814"/>
      <c r="C39" s="815"/>
      <c r="D39" s="581"/>
      <c r="E39" s="78"/>
      <c r="F39" s="78"/>
      <c r="G39" s="78"/>
      <c r="H39" s="118"/>
    </row>
    <row r="40" spans="1:8" ht="25.5" customHeight="1" thickBot="1">
      <c r="A40" s="113">
        <v>5</v>
      </c>
      <c r="B40" s="816"/>
      <c r="C40" s="817"/>
      <c r="D40" s="583"/>
      <c r="E40" s="82"/>
      <c r="F40" s="82"/>
      <c r="G40" s="82"/>
      <c r="H40" s="83"/>
    </row>
    <row r="41" spans="1:8" ht="12" customHeight="1">
      <c r="A41" s="585"/>
      <c r="B41" s="611"/>
      <c r="C41" s="611"/>
      <c r="D41" s="150"/>
      <c r="E41" s="150"/>
      <c r="F41" s="150"/>
      <c r="G41" s="150"/>
      <c r="H41" s="150"/>
    </row>
    <row r="42" spans="3:8" ht="12.75">
      <c r="C42" s="812">
        <f>'Page 1'!H3</f>
        <v>0</v>
      </c>
      <c r="D42" s="813"/>
      <c r="E42" s="813"/>
      <c r="F42" s="810">
        <f ca="1">NOW()</f>
        <v>37593.70103993056</v>
      </c>
      <c r="G42" s="811"/>
      <c r="H42" s="88" t="s">
        <v>272</v>
      </c>
    </row>
  </sheetData>
  <sheetProtection password="CC22" sheet="1" objects="1" scenarios="1"/>
  <mergeCells count="35">
    <mergeCell ref="F42:G42"/>
    <mergeCell ref="C42:E42"/>
    <mergeCell ref="B37:C37"/>
    <mergeCell ref="B38:C38"/>
    <mergeCell ref="B39:C39"/>
    <mergeCell ref="B40:C40"/>
    <mergeCell ref="A2:H2"/>
    <mergeCell ref="B5:G5"/>
    <mergeCell ref="B8:G8"/>
    <mergeCell ref="B7:G7"/>
    <mergeCell ref="B13:G13"/>
    <mergeCell ref="B14:G14"/>
    <mergeCell ref="A15:G15"/>
    <mergeCell ref="B4:G4"/>
    <mergeCell ref="B9:G9"/>
    <mergeCell ref="B10:G10"/>
    <mergeCell ref="B11:G11"/>
    <mergeCell ref="B12:G12"/>
    <mergeCell ref="B6:G6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6:C36"/>
    <mergeCell ref="A30:G30"/>
    <mergeCell ref="A34:C34"/>
    <mergeCell ref="A33:H33"/>
    <mergeCell ref="B35:C35"/>
  </mergeCells>
  <printOptions horizontalCentered="1"/>
  <pageMargins left="0.6" right="0.6" top="0.6" bottom="0.6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State of Iowa</cp:lastModifiedBy>
  <cp:lastPrinted>2002-12-03T22:36:05Z</cp:lastPrinted>
  <dcterms:created xsi:type="dcterms:W3CDTF">2001-04-16T12:49:31Z</dcterms:created>
  <dcterms:modified xsi:type="dcterms:W3CDTF">2002-12-03T22:50:26Z</dcterms:modified>
  <cp:category/>
  <cp:version/>
  <cp:contentType/>
  <cp:contentStatus/>
</cp:coreProperties>
</file>